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trejos\Desktop\"/>
    </mc:Choice>
  </mc:AlternateContent>
  <xr:revisionPtr revIDLastSave="0" documentId="13_ncr:1_{F1402471-3B40-4D60-A011-77D9E5E0FCD5}" xr6:coauthVersionLast="45" xr6:coauthVersionMax="45" xr10:uidLastSave="{00000000-0000-0000-0000-000000000000}"/>
  <bookViews>
    <workbookView xWindow="-120" yWindow="-120" windowWidth="29040" windowHeight="15840" tabRatio="661" xr2:uid="{00000000-000D-0000-FFFF-FFFF00000000}"/>
  </bookViews>
  <sheets>
    <sheet name="Consolidado" sheetId="27" r:id="rId1"/>
  </sheets>
  <definedNames>
    <definedName name="_xlnm.Print_Area" localSheetId="0">Consolidado!$A$1:$C$146</definedName>
    <definedName name="_xlnm.Print_Titles" localSheetId="0">Consolidado!$1:$7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2" i="27" l="1"/>
  <c r="C130" i="27" s="1"/>
  <c r="C140" i="27"/>
  <c r="C137" i="27"/>
  <c r="C134" i="27"/>
  <c r="C126" i="27"/>
  <c r="C118" i="27"/>
  <c r="C109" i="27"/>
  <c r="C106" i="27"/>
  <c r="C98" i="27"/>
  <c r="C96" i="27"/>
  <c r="C91" i="27"/>
  <c r="C41" i="27"/>
  <c r="C47" i="27"/>
  <c r="C55" i="27"/>
  <c r="C63" i="27"/>
  <c r="C68" i="27"/>
  <c r="C70" i="27"/>
  <c r="C73" i="27"/>
  <c r="C83" i="27"/>
  <c r="C86" i="27"/>
  <c r="C35" i="27"/>
  <c r="C28" i="27"/>
  <c r="C22" i="27"/>
  <c r="C16" i="27"/>
  <c r="C13" i="27"/>
  <c r="C10" i="27"/>
  <c r="C117" i="27" l="1"/>
  <c r="C129" i="27"/>
  <c r="C90" i="27"/>
  <c r="C34" i="27"/>
  <c r="C9" i="27"/>
  <c r="C146" i="27" l="1"/>
</calcChain>
</file>

<file path=xl/sharedStrings.xml><?xml version="1.0" encoding="utf-8"?>
<sst xmlns="http://schemas.openxmlformats.org/spreadsheetml/2006/main" count="270" uniqueCount="270">
  <si>
    <t>TRANSFERENCIAS CORRIENTES</t>
  </si>
  <si>
    <t>Sueldos para cargos fijos</t>
  </si>
  <si>
    <t>Salario escolar</t>
  </si>
  <si>
    <t>Seguros</t>
  </si>
  <si>
    <t>MATERIALES Y SUMINISTROS</t>
  </si>
  <si>
    <t>TOTAL GENERAL</t>
  </si>
  <si>
    <t>Alquileres</t>
  </si>
  <si>
    <t>Servicio de telecomunicaciones</t>
  </si>
  <si>
    <t>Combustibles y lubricantes</t>
  </si>
  <si>
    <t>Repuestos y accesorios</t>
  </si>
  <si>
    <t>Alimentos y bebidas</t>
  </si>
  <si>
    <t>Remuneraciones Eventuales</t>
  </si>
  <si>
    <t>Incentivos Salariales</t>
  </si>
  <si>
    <t>Remuneraciones Básicas</t>
  </si>
  <si>
    <t>Retribución por años de servicio</t>
  </si>
  <si>
    <t>Otros incentivos salariales</t>
  </si>
  <si>
    <t>Contribuciones Patronales al Des. y Seguridad S.</t>
  </si>
  <si>
    <t>SERVICIOS</t>
  </si>
  <si>
    <t>Servicios Básicos</t>
  </si>
  <si>
    <t>Servicios Comerciales y Financieros</t>
  </si>
  <si>
    <t>Servicios de Gestión y Apoyo</t>
  </si>
  <si>
    <t>Otros servicios de gestión y apoyo</t>
  </si>
  <si>
    <t>Gastos de Viaje y Transporte</t>
  </si>
  <si>
    <t>Transporte dentro del país</t>
  </si>
  <si>
    <t>Transporte en el exterior</t>
  </si>
  <si>
    <t>Viáticos en el exterior</t>
  </si>
  <si>
    <t>Capacitación y Protocolo</t>
  </si>
  <si>
    <t>Mantenimiento y reparación de equipo de transporte</t>
  </si>
  <si>
    <t>Mantenimiento y reparación de otros equipos</t>
  </si>
  <si>
    <t>2.99</t>
  </si>
  <si>
    <t>Mantenimiento y Reparación</t>
  </si>
  <si>
    <t>2.99.99</t>
  </si>
  <si>
    <t>BIENES DURADEROS</t>
  </si>
  <si>
    <t>Maquinaria, Equipo y Mobiliario</t>
  </si>
  <si>
    <t>Prestaciones</t>
  </si>
  <si>
    <t>Transferencias Corrientes al Sector Público</t>
  </si>
  <si>
    <t>2</t>
  </si>
  <si>
    <t>Información</t>
  </si>
  <si>
    <t>Publicidad y propaganda</t>
  </si>
  <si>
    <t>Transferencias corrientes a Gobiernos Locales</t>
  </si>
  <si>
    <t>DETALLE GENERAL DE EGRESOS</t>
  </si>
  <si>
    <t>Transferencias corrientes a Asociaciones  (1)</t>
  </si>
  <si>
    <t>Transferencias corrientes a Fundaciones   (1)</t>
  </si>
  <si>
    <t>Seguros, Reaseguros y otras obligaciones</t>
  </si>
  <si>
    <t>0</t>
  </si>
  <si>
    <t>C.C.S.S. Contribución Patr. - Enf. , Mat., Inv. V.M.</t>
  </si>
  <si>
    <t>C.C.S.S. Contribución Patronal - IMAS</t>
  </si>
  <si>
    <t>C.C.S.S. Contribución Patronal - INA</t>
  </si>
  <si>
    <t>C.C.S.S. Contribución Patronal - FODESAF</t>
  </si>
  <si>
    <t>Aporte Patronal - Banco Popular y  D. C.</t>
  </si>
  <si>
    <t>Contribuc. Pat. a Fondos de Pens. y Fondos de Cap.</t>
  </si>
  <si>
    <t>C.C.S.S. Aporte Patr. al R. de Pensiones Complem.</t>
  </si>
  <si>
    <t>C.C.S.S. Aporte Patr. Fondo Capitalización Laboral</t>
  </si>
  <si>
    <t>Servicios de agua</t>
  </si>
  <si>
    <t>Servicio de energía electrica</t>
  </si>
  <si>
    <t>Impresión, encuadernación y otros</t>
  </si>
  <si>
    <t>Servicios generales</t>
  </si>
  <si>
    <t>Viáticos dentro del paìs</t>
  </si>
  <si>
    <t>Actividades de capacitación</t>
  </si>
  <si>
    <t>Mantenimiento de Edificios y locales</t>
  </si>
  <si>
    <t>Mantenimiento y reparación de equipo de comunic.</t>
  </si>
  <si>
    <t>Mant. y reparación de equipo y mobiliario de oficina</t>
  </si>
  <si>
    <t>Mant. y repar. de equipo de cómputo y sist. de inf.</t>
  </si>
  <si>
    <t>Impuestos</t>
  </si>
  <si>
    <t>Otros Impuestos</t>
  </si>
  <si>
    <t>Productores químicos y conexos</t>
  </si>
  <si>
    <t>Tintas, pinturas y diluyentes</t>
  </si>
  <si>
    <t xml:space="preserve">Alimentos y productos agropecuarios </t>
  </si>
  <si>
    <t>Materiales y prod. de uso en la construcción y mant.</t>
  </si>
  <si>
    <t>Materiales y prod. Eléctricos, telefónicos y de cómputo</t>
  </si>
  <si>
    <t xml:space="preserve">Herramientas, repuestos y accesorios </t>
  </si>
  <si>
    <t>Útiles, materiales y suministros diversos</t>
  </si>
  <si>
    <t>Utiles y materiales de oficina y cómputo</t>
  </si>
  <si>
    <t>Productos de papel y cartón e impresos</t>
  </si>
  <si>
    <t>Utiles y materiales de limpieza</t>
  </si>
  <si>
    <t>Otros útiles, materiales y suministros diversos</t>
  </si>
  <si>
    <t>6</t>
  </si>
  <si>
    <t>Otras prestaciones a tercera personas</t>
  </si>
  <si>
    <t>Transferencias corrientes al sector externo</t>
  </si>
  <si>
    <t>Transferencias a Organismos Internacionales</t>
  </si>
  <si>
    <t>Actividades protocolarias y sociales</t>
  </si>
  <si>
    <t>Código Objeto Gasto</t>
  </si>
  <si>
    <t>Descripción del Objeto de Gasto</t>
  </si>
  <si>
    <t>REMUNERACIONES</t>
  </si>
  <si>
    <t>Servicio de correos</t>
  </si>
  <si>
    <t>Productos  farmaceúticos y medicinales</t>
  </si>
  <si>
    <t>Servicios de desarrollo de sistemas informáticos</t>
  </si>
  <si>
    <t>Equipo y mobiliario de oficina</t>
  </si>
  <si>
    <t>Equipo  y programas de cómputo</t>
  </si>
  <si>
    <t>Tiempo extraordinario</t>
  </si>
  <si>
    <t>Servicios en ciencias económicas y sociales</t>
  </si>
  <si>
    <t>0.01.01</t>
  </si>
  <si>
    <t>0.01.05</t>
  </si>
  <si>
    <t>Suplencias</t>
  </si>
  <si>
    <t>0.01</t>
  </si>
  <si>
    <t>0.02</t>
  </si>
  <si>
    <t>0.02.01</t>
  </si>
  <si>
    <t>0.02.02</t>
  </si>
  <si>
    <t>Recargo de funciones</t>
  </si>
  <si>
    <t>0.03</t>
  </si>
  <si>
    <t>0.03.01</t>
  </si>
  <si>
    <t>0.03.02</t>
  </si>
  <si>
    <t>0.03.03</t>
  </si>
  <si>
    <t>0.03.04</t>
  </si>
  <si>
    <t>0.03.99</t>
  </si>
  <si>
    <t>Decimo tercer mes</t>
  </si>
  <si>
    <t>Restricción al ejercicio liberal de la profesión</t>
  </si>
  <si>
    <t>0.04</t>
  </si>
  <si>
    <t>0.04.01</t>
  </si>
  <si>
    <t>0.04.02</t>
  </si>
  <si>
    <t>0.04.03</t>
  </si>
  <si>
    <t>0.04.04</t>
  </si>
  <si>
    <t>0.04.05</t>
  </si>
  <si>
    <t>0.05</t>
  </si>
  <si>
    <t>0.05.02</t>
  </si>
  <si>
    <t>0.05.03</t>
  </si>
  <si>
    <t>0.05.01</t>
  </si>
  <si>
    <t>Contribución Pat. Al Seguro Pensiones C.C.S.S.</t>
  </si>
  <si>
    <t>1.01</t>
  </si>
  <si>
    <t>1.01.01</t>
  </si>
  <si>
    <t>Alquiler de Edificios, locales y terrenos</t>
  </si>
  <si>
    <t>Alquiler de maquinaria, equipo y mobiliario</t>
  </si>
  <si>
    <t>1.01.02</t>
  </si>
  <si>
    <t>1.01.03</t>
  </si>
  <si>
    <t>1.01.04</t>
  </si>
  <si>
    <t>1.01.99</t>
  </si>
  <si>
    <t>Alquiler de equipo de cómputo</t>
  </si>
  <si>
    <t>Alquiler de derechos para telecomunicaciones</t>
  </si>
  <si>
    <t>Otros Alquileres</t>
  </si>
  <si>
    <t>1.02</t>
  </si>
  <si>
    <t>1.02.01</t>
  </si>
  <si>
    <t>1.02.02</t>
  </si>
  <si>
    <t>1.02.03</t>
  </si>
  <si>
    <t>1.02.04</t>
  </si>
  <si>
    <t>1.02.99</t>
  </si>
  <si>
    <t>Otros servicios básicos</t>
  </si>
  <si>
    <t>1.03</t>
  </si>
  <si>
    <t>1.03.01</t>
  </si>
  <si>
    <t>1.03.02</t>
  </si>
  <si>
    <t>1.03.03</t>
  </si>
  <si>
    <t>1.03.04</t>
  </si>
  <si>
    <t>1.03.05</t>
  </si>
  <si>
    <t>1.03.06</t>
  </si>
  <si>
    <t>1.03.07</t>
  </si>
  <si>
    <t>Transporte de bienes</t>
  </si>
  <si>
    <t>Servicios aduaneros</t>
  </si>
  <si>
    <t>Comisiones y gastos por servicios financieros y comerciales</t>
  </si>
  <si>
    <t>Servicios de transferencia electrónica de información</t>
  </si>
  <si>
    <t>1.04</t>
  </si>
  <si>
    <t>1.04.04</t>
  </si>
  <si>
    <t>1.04.05</t>
  </si>
  <si>
    <t>1.04.99</t>
  </si>
  <si>
    <t>1.04.06</t>
  </si>
  <si>
    <t>1.04.01</t>
  </si>
  <si>
    <t>1.04.02</t>
  </si>
  <si>
    <t>1.04.03</t>
  </si>
  <si>
    <t>Servicios médicos y de laboratorio</t>
  </si>
  <si>
    <t>Servicios jurídicos</t>
  </si>
  <si>
    <t>Servicios de ingeniería</t>
  </si>
  <si>
    <t>1.05.01</t>
  </si>
  <si>
    <t>1.05.02</t>
  </si>
  <si>
    <t>1.05.03</t>
  </si>
  <si>
    <t>1.05.04</t>
  </si>
  <si>
    <t>1.06</t>
  </si>
  <si>
    <t>1.06.01</t>
  </si>
  <si>
    <t>1.07</t>
  </si>
  <si>
    <t>1.07.01</t>
  </si>
  <si>
    <t>1.07.02</t>
  </si>
  <si>
    <t>1.08</t>
  </si>
  <si>
    <t>1.08.01</t>
  </si>
  <si>
    <t>Mantenimiento de instalaciones y otras obras</t>
  </si>
  <si>
    <t>1.08.05</t>
  </si>
  <si>
    <t>1.08.06</t>
  </si>
  <si>
    <t>1.08.07</t>
  </si>
  <si>
    <t>1.08.08</t>
  </si>
  <si>
    <t>1.08.99</t>
  </si>
  <si>
    <t>1.08.03</t>
  </si>
  <si>
    <t>1.09</t>
  </si>
  <si>
    <t>1.09.03</t>
  </si>
  <si>
    <t>1.09.99</t>
  </si>
  <si>
    <t>Impuestos de patentes</t>
  </si>
  <si>
    <t>1.05</t>
  </si>
  <si>
    <t>2.01</t>
  </si>
  <si>
    <t>2.01.01</t>
  </si>
  <si>
    <t>2.01.02</t>
  </si>
  <si>
    <t>2.01.04</t>
  </si>
  <si>
    <t>2.01.99</t>
  </si>
  <si>
    <t>Otros productos químicos</t>
  </si>
  <si>
    <t>2.02</t>
  </si>
  <si>
    <t>2.02.03</t>
  </si>
  <si>
    <t>2.03</t>
  </si>
  <si>
    <t>2.03.04</t>
  </si>
  <si>
    <t>2.03.01</t>
  </si>
  <si>
    <t>2.03.02</t>
  </si>
  <si>
    <t>2.03.03</t>
  </si>
  <si>
    <t>2.03.05</t>
  </si>
  <si>
    <t>2.03.06</t>
  </si>
  <si>
    <t>2.03.99</t>
  </si>
  <si>
    <t>Materiales y productos metálicos</t>
  </si>
  <si>
    <t>Materiales y productos minerales y asfalticos</t>
  </si>
  <si>
    <t>Madera y sus derivados</t>
  </si>
  <si>
    <t>Materiales y productos de vidrio</t>
  </si>
  <si>
    <t>Materiales y productos de plástico</t>
  </si>
  <si>
    <t>Otros materiales y productos de uso en la construcción</t>
  </si>
  <si>
    <t>2.04</t>
  </si>
  <si>
    <t>2.04.01</t>
  </si>
  <si>
    <t>2.04.02</t>
  </si>
  <si>
    <t>Herramientas e instrumentos</t>
  </si>
  <si>
    <t>2.99.01</t>
  </si>
  <si>
    <t>2.99.03</t>
  </si>
  <si>
    <t>2.99.05</t>
  </si>
  <si>
    <t>2.99.04</t>
  </si>
  <si>
    <t>Textiles y vestuarios</t>
  </si>
  <si>
    <t>2.99.07</t>
  </si>
  <si>
    <t>Utiles y matariales de cocina y comedor</t>
  </si>
  <si>
    <t>5.01</t>
  </si>
  <si>
    <t>5.01.02</t>
  </si>
  <si>
    <t>5.01.03</t>
  </si>
  <si>
    <t>5.01.04</t>
  </si>
  <si>
    <t>5.01.05</t>
  </si>
  <si>
    <t>Equipo de transporte</t>
  </si>
  <si>
    <t>6.01</t>
  </si>
  <si>
    <t>6.01.04</t>
  </si>
  <si>
    <t>6.03</t>
  </si>
  <si>
    <t>6.03.99</t>
  </si>
  <si>
    <t>6.04</t>
  </si>
  <si>
    <t>6.04.01</t>
  </si>
  <si>
    <t>6.04.02</t>
  </si>
  <si>
    <t>6.07</t>
  </si>
  <si>
    <t>6.07.01</t>
  </si>
  <si>
    <t>Equipo de comunicación</t>
  </si>
  <si>
    <t>5.01.07</t>
  </si>
  <si>
    <t>Equipo y mobiliario educaciones, deportivo y recreativo</t>
  </si>
  <si>
    <t>5.01.99</t>
  </si>
  <si>
    <t>Maquinaria y equipo diverso</t>
  </si>
  <si>
    <t>6.01.02</t>
  </si>
  <si>
    <t>Transferencias corrientes a organos desconcentrados</t>
  </si>
  <si>
    <t>6.03.01</t>
  </si>
  <si>
    <t>Prestaciones legales</t>
  </si>
  <si>
    <t>Transferencias Corrientes a Entidades Privadas sin fines de lucro</t>
  </si>
  <si>
    <t>MINISTERIO DE OBRAS PUBLICAS Y TRANSPORTES</t>
  </si>
  <si>
    <t>TRIBUNAL ADMINISTRATIVO DE TRANSPORTE</t>
  </si>
  <si>
    <t>0.05.05</t>
  </si>
  <si>
    <t>Contribución Patronal a otros fondos administrados por entes privados</t>
  </si>
  <si>
    <t>1.08.02</t>
  </si>
  <si>
    <t>Mantenimiento de Vías de Comunicación</t>
  </si>
  <si>
    <t>1.08.04</t>
  </si>
  <si>
    <t>Mantenimiento y reparación de maquinaria y equipo para la producción</t>
  </si>
  <si>
    <t>6.01.03</t>
  </si>
  <si>
    <t>Transferencias corrientes a Instituciones desentralizadas no empresariales</t>
  </si>
  <si>
    <t>1.99</t>
  </si>
  <si>
    <t>Servicios Diversos</t>
  </si>
  <si>
    <t>1.99.05</t>
  </si>
  <si>
    <t>Deducibles</t>
  </si>
  <si>
    <t>5.01.06</t>
  </si>
  <si>
    <t>Equipo sanitario, de laboratorio e investigación</t>
  </si>
  <si>
    <t>Otras Transferencias corrientes al sector privado</t>
  </si>
  <si>
    <t>6.06.01</t>
  </si>
  <si>
    <t>Indemnizaciones</t>
  </si>
  <si>
    <t>6.06</t>
  </si>
  <si>
    <t>5.99</t>
  </si>
  <si>
    <t>Bienes Duraderos Diversos</t>
  </si>
  <si>
    <t>5.99.03</t>
  </si>
  <si>
    <t>Bienes Intangibles</t>
  </si>
  <si>
    <t>6.06.02</t>
  </si>
  <si>
    <t>Reintegros o Devoluciones</t>
  </si>
  <si>
    <t>1.99.99</t>
  </si>
  <si>
    <t>Otros servicios no especificados</t>
  </si>
  <si>
    <t>Propuesto Ministerio de Hacienda</t>
  </si>
  <si>
    <t>PRESUPUESTO ORDINARIO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</si>
</sst>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Arial"/>
      <family val="2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left" vertical="center" shrinkToFit="1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49" fontId="7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" fontId="3" fillId="0" borderId="0" xfId="1" applyNumberFormat="1" applyFont="1"/>
    <xf numFmtId="1" fontId="3" fillId="2" borderId="0" xfId="0" applyNumberFormat="1" applyFont="1" applyFill="1"/>
    <xf numFmtId="0" fontId="2" fillId="2" borderId="0" xfId="0" applyFont="1" applyFill="1"/>
    <xf numFmtId="49" fontId="4" fillId="2" borderId="5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/>
    </xf>
    <xf numFmtId="1" fontId="5" fillId="2" borderId="5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/>
    <xf numFmtId="4" fontId="4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vertical="center"/>
    </xf>
    <xf numFmtId="4" fontId="5" fillId="0" borderId="13" xfId="0" applyNumberFormat="1" applyFont="1" applyFill="1" applyBorder="1" applyAlignment="1">
      <alignment vertical="center"/>
    </xf>
    <xf numFmtId="1" fontId="3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/>
    <xf numFmtId="4" fontId="3" fillId="0" borderId="0" xfId="1" applyNumberFormat="1" applyFont="1" applyAlignment="1">
      <alignment vertical="center"/>
    </xf>
    <xf numFmtId="0" fontId="2" fillId="2" borderId="0" xfId="0" applyFont="1" applyFill="1" applyAlignment="1">
      <alignment horizontal="center"/>
    </xf>
    <xf numFmtId="1" fontId="2" fillId="3" borderId="9" xfId="0" applyNumberFormat="1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 wrapText="1"/>
    </xf>
    <xf numFmtId="3" fontId="2" fillId="3" borderId="16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8DEC-D8FF-4F5A-A068-233B60BF1ED3}">
  <dimension ref="A1:C171"/>
  <sheetViews>
    <sheetView tabSelected="1" showWhiteSpace="0" view="pageBreakPreview" topLeftCell="A124" zoomScaleNormal="120" zoomScaleSheetLayoutView="100" workbookViewId="0">
      <selection activeCell="C143" sqref="C143"/>
    </sheetView>
  </sheetViews>
  <sheetFormatPr baseColWidth="10" defaultRowHeight="15" x14ac:dyDescent="0.25"/>
  <cols>
    <col min="1" max="1" width="11" style="2" customWidth="1"/>
    <col min="2" max="2" width="48.140625" style="1" customWidth="1"/>
    <col min="3" max="3" width="15.28515625" style="13" bestFit="1" customWidth="1"/>
    <col min="4" max="16384" width="11.42578125" style="1"/>
  </cols>
  <sheetData>
    <row r="1" spans="1:3" x14ac:dyDescent="0.25">
      <c r="A1" s="44" t="s">
        <v>240</v>
      </c>
      <c r="B1" s="44"/>
    </row>
    <row r="2" spans="1:3" x14ac:dyDescent="0.25">
      <c r="A2" s="44" t="s">
        <v>241</v>
      </c>
      <c r="B2" s="44"/>
    </row>
    <row r="3" spans="1:3" x14ac:dyDescent="0.25">
      <c r="A3" s="44" t="s">
        <v>269</v>
      </c>
      <c r="B3" s="44"/>
    </row>
    <row r="4" spans="1:3" x14ac:dyDescent="0.25">
      <c r="A4" s="44" t="s">
        <v>40</v>
      </c>
      <c r="B4" s="44"/>
    </row>
    <row r="5" spans="1:3" ht="15.75" thickBot="1" x14ac:dyDescent="0.3">
      <c r="A5" s="14"/>
      <c r="B5" s="15"/>
    </row>
    <row r="6" spans="1:3" ht="15.75" customHeight="1" x14ac:dyDescent="0.25">
      <c r="A6" s="45" t="s">
        <v>81</v>
      </c>
      <c r="B6" s="47" t="s">
        <v>82</v>
      </c>
      <c r="C6" s="49" t="s">
        <v>268</v>
      </c>
    </row>
    <row r="7" spans="1:3" s="4" customFormat="1" ht="28.5" customHeight="1" thickBot="1" x14ac:dyDescent="0.25">
      <c r="A7" s="46"/>
      <c r="B7" s="48"/>
      <c r="C7" s="50"/>
    </row>
    <row r="8" spans="1:3" ht="12" customHeight="1" x14ac:dyDescent="0.25">
      <c r="A8" s="41"/>
      <c r="B8" s="42"/>
    </row>
    <row r="9" spans="1:3" s="4" customFormat="1" x14ac:dyDescent="0.2">
      <c r="A9" s="16" t="s">
        <v>44</v>
      </c>
      <c r="B9" s="17" t="s">
        <v>83</v>
      </c>
      <c r="C9" s="5">
        <f t="shared" ref="C9" si="0">+C10+C13+C16+C22+C28</f>
        <v>548059844</v>
      </c>
    </row>
    <row r="10" spans="1:3" x14ac:dyDescent="0.25">
      <c r="A10" s="16" t="s">
        <v>94</v>
      </c>
      <c r="B10" s="17" t="s">
        <v>13</v>
      </c>
      <c r="C10" s="5">
        <f t="shared" ref="C10" si="1">SUM(C11:C12)</f>
        <v>151766400</v>
      </c>
    </row>
    <row r="11" spans="1:3" x14ac:dyDescent="0.25">
      <c r="A11" s="19" t="s">
        <v>91</v>
      </c>
      <c r="B11" s="20" t="s">
        <v>1</v>
      </c>
      <c r="C11" s="13">
        <v>141766400</v>
      </c>
    </row>
    <row r="12" spans="1:3" x14ac:dyDescent="0.25">
      <c r="A12" s="19" t="s">
        <v>92</v>
      </c>
      <c r="B12" s="20" t="s">
        <v>93</v>
      </c>
      <c r="C12" s="13">
        <v>10000000</v>
      </c>
    </row>
    <row r="13" spans="1:3" x14ac:dyDescent="0.25">
      <c r="A13" s="16" t="s">
        <v>95</v>
      </c>
      <c r="B13" s="21" t="s">
        <v>11</v>
      </c>
      <c r="C13" s="6">
        <f t="shared" ref="C13" si="2">SUM(C14:C15)</f>
        <v>1058604</v>
      </c>
    </row>
    <row r="14" spans="1:3" x14ac:dyDescent="0.25">
      <c r="A14" s="19" t="s">
        <v>96</v>
      </c>
      <c r="B14" s="20" t="s">
        <v>89</v>
      </c>
      <c r="C14" s="13">
        <v>1058604</v>
      </c>
    </row>
    <row r="15" spans="1:3" x14ac:dyDescent="0.25">
      <c r="A15" s="19" t="s">
        <v>97</v>
      </c>
      <c r="B15" s="20" t="s">
        <v>98</v>
      </c>
    </row>
    <row r="16" spans="1:3" x14ac:dyDescent="0.25">
      <c r="A16" s="16" t="s">
        <v>99</v>
      </c>
      <c r="B16" s="21" t="s">
        <v>12</v>
      </c>
      <c r="C16" s="6">
        <f t="shared" ref="C16" si="3">SUM(C17:C21)</f>
        <v>312260219</v>
      </c>
    </row>
    <row r="17" spans="1:3" x14ac:dyDescent="0.25">
      <c r="A17" s="19" t="s">
        <v>100</v>
      </c>
      <c r="B17" s="20" t="s">
        <v>14</v>
      </c>
      <c r="C17" s="13">
        <v>78475938</v>
      </c>
    </row>
    <row r="18" spans="1:3" x14ac:dyDescent="0.25">
      <c r="A18" s="19" t="s">
        <v>101</v>
      </c>
      <c r="B18" s="20" t="s">
        <v>106</v>
      </c>
      <c r="C18" s="13">
        <v>75958867</v>
      </c>
    </row>
    <row r="19" spans="1:3" x14ac:dyDescent="0.25">
      <c r="A19" s="19" t="s">
        <v>102</v>
      </c>
      <c r="B19" s="22" t="s">
        <v>105</v>
      </c>
      <c r="C19" s="13">
        <v>35832137</v>
      </c>
    </row>
    <row r="20" spans="1:3" x14ac:dyDescent="0.25">
      <c r="A20" s="19" t="s">
        <v>103</v>
      </c>
      <c r="B20" s="22" t="s">
        <v>2</v>
      </c>
      <c r="C20" s="13">
        <v>32164805</v>
      </c>
    </row>
    <row r="21" spans="1:3" x14ac:dyDescent="0.25">
      <c r="A21" s="19" t="s">
        <v>104</v>
      </c>
      <c r="B21" s="20" t="s">
        <v>15</v>
      </c>
      <c r="C21" s="13">
        <v>89828472</v>
      </c>
    </row>
    <row r="22" spans="1:3" x14ac:dyDescent="0.25">
      <c r="A22" s="16" t="s">
        <v>107</v>
      </c>
      <c r="B22" s="17" t="s">
        <v>16</v>
      </c>
      <c r="C22" s="6">
        <f t="shared" ref="C22" si="4">SUM(C23:C27)</f>
        <v>41852175</v>
      </c>
    </row>
    <row r="23" spans="1:3" x14ac:dyDescent="0.25">
      <c r="A23" s="19" t="s">
        <v>108</v>
      </c>
      <c r="B23" s="22" t="s">
        <v>45</v>
      </c>
      <c r="C23" s="13">
        <v>39705910</v>
      </c>
    </row>
    <row r="24" spans="1:3" x14ac:dyDescent="0.25">
      <c r="A24" s="19" t="s">
        <v>109</v>
      </c>
      <c r="B24" s="23" t="s">
        <v>46</v>
      </c>
    </row>
    <row r="25" spans="1:3" x14ac:dyDescent="0.25">
      <c r="A25" s="19" t="s">
        <v>110</v>
      </c>
      <c r="B25" s="23" t="s">
        <v>47</v>
      </c>
    </row>
    <row r="26" spans="1:3" x14ac:dyDescent="0.25">
      <c r="A26" s="19" t="s">
        <v>111</v>
      </c>
      <c r="B26" s="23" t="s">
        <v>48</v>
      </c>
    </row>
    <row r="27" spans="1:3" x14ac:dyDescent="0.25">
      <c r="A27" s="19" t="s">
        <v>112</v>
      </c>
      <c r="B27" s="22" t="s">
        <v>49</v>
      </c>
      <c r="C27" s="13">
        <v>2146265</v>
      </c>
    </row>
    <row r="28" spans="1:3" s="4" customFormat="1" x14ac:dyDescent="0.2">
      <c r="A28" s="16" t="s">
        <v>113</v>
      </c>
      <c r="B28" s="17" t="s">
        <v>50</v>
      </c>
      <c r="C28" s="6">
        <f t="shared" ref="C28" si="5">SUM(C29:C32)</f>
        <v>41122446</v>
      </c>
    </row>
    <row r="29" spans="1:3" x14ac:dyDescent="0.25">
      <c r="A29" s="19" t="s">
        <v>116</v>
      </c>
      <c r="B29" s="22" t="s">
        <v>117</v>
      </c>
      <c r="C29" s="13">
        <v>21806057</v>
      </c>
    </row>
    <row r="30" spans="1:3" x14ac:dyDescent="0.25">
      <c r="A30" s="19" t="s">
        <v>114</v>
      </c>
      <c r="B30" s="22" t="s">
        <v>51</v>
      </c>
      <c r="C30" s="13">
        <v>6438796</v>
      </c>
    </row>
    <row r="31" spans="1:3" x14ac:dyDescent="0.25">
      <c r="A31" s="19" t="s">
        <v>115</v>
      </c>
      <c r="B31" s="22" t="s">
        <v>52</v>
      </c>
      <c r="C31" s="13">
        <v>12877593</v>
      </c>
    </row>
    <row r="32" spans="1:3" x14ac:dyDescent="0.25">
      <c r="A32" s="19" t="s">
        <v>242</v>
      </c>
      <c r="B32" s="22" t="s">
        <v>243</v>
      </c>
    </row>
    <row r="33" spans="1:3" x14ac:dyDescent="0.25">
      <c r="A33" s="24"/>
      <c r="B33" s="25"/>
    </row>
    <row r="34" spans="1:3" s="4" customFormat="1" x14ac:dyDescent="0.2">
      <c r="A34" s="16">
        <v>1</v>
      </c>
      <c r="B34" s="17" t="s">
        <v>17</v>
      </c>
      <c r="C34" s="6">
        <f t="shared" ref="C34" si="6">+C35+C41+C47+C55+C63+C68+C70+C73+C83+C86</f>
        <v>162348528</v>
      </c>
    </row>
    <row r="35" spans="1:3" x14ac:dyDescent="0.25">
      <c r="A35" s="16" t="s">
        <v>118</v>
      </c>
      <c r="B35" s="17" t="s">
        <v>6</v>
      </c>
      <c r="C35" s="21">
        <f t="shared" ref="C35" si="7">SUM(C36:C40)</f>
        <v>63469614</v>
      </c>
    </row>
    <row r="36" spans="1:3" x14ac:dyDescent="0.25">
      <c r="A36" s="19" t="s">
        <v>119</v>
      </c>
      <c r="B36" s="26" t="s">
        <v>120</v>
      </c>
      <c r="C36" s="13">
        <v>56100861</v>
      </c>
    </row>
    <row r="37" spans="1:3" x14ac:dyDescent="0.25">
      <c r="A37" s="19" t="s">
        <v>122</v>
      </c>
      <c r="B37" s="26" t="s">
        <v>121</v>
      </c>
    </row>
    <row r="38" spans="1:3" x14ac:dyDescent="0.25">
      <c r="A38" s="19" t="s">
        <v>123</v>
      </c>
      <c r="B38" s="26" t="s">
        <v>126</v>
      </c>
      <c r="C38" s="13">
        <v>6589713</v>
      </c>
    </row>
    <row r="39" spans="1:3" x14ac:dyDescent="0.25">
      <c r="A39" s="19" t="s">
        <v>124</v>
      </c>
      <c r="B39" s="26" t="s">
        <v>127</v>
      </c>
      <c r="C39" s="13">
        <v>779040</v>
      </c>
    </row>
    <row r="40" spans="1:3" x14ac:dyDescent="0.25">
      <c r="A40" s="19" t="s">
        <v>125</v>
      </c>
      <c r="B40" s="26" t="s">
        <v>128</v>
      </c>
    </row>
    <row r="41" spans="1:3" x14ac:dyDescent="0.25">
      <c r="A41" s="16" t="s">
        <v>129</v>
      </c>
      <c r="B41" s="17" t="s">
        <v>18</v>
      </c>
      <c r="C41" s="21">
        <f t="shared" ref="C41" si="8">SUM(C42:C46)</f>
        <v>10351042</v>
      </c>
    </row>
    <row r="42" spans="1:3" x14ac:dyDescent="0.25">
      <c r="A42" s="19" t="s">
        <v>130</v>
      </c>
      <c r="B42" s="22" t="s">
        <v>53</v>
      </c>
      <c r="C42" s="13">
        <v>903858</v>
      </c>
    </row>
    <row r="43" spans="1:3" ht="14.25" customHeight="1" x14ac:dyDescent="0.25">
      <c r="A43" s="19" t="s">
        <v>131</v>
      </c>
      <c r="B43" s="22" t="s">
        <v>54</v>
      </c>
      <c r="C43" s="13">
        <v>3668164</v>
      </c>
    </row>
    <row r="44" spans="1:3" x14ac:dyDescent="0.25">
      <c r="A44" s="19" t="s">
        <v>132</v>
      </c>
      <c r="B44" s="22" t="s">
        <v>84</v>
      </c>
    </row>
    <row r="45" spans="1:3" x14ac:dyDescent="0.25">
      <c r="A45" s="19" t="s">
        <v>133</v>
      </c>
      <c r="B45" s="22" t="s">
        <v>7</v>
      </c>
      <c r="C45" s="13">
        <v>5779020</v>
      </c>
    </row>
    <row r="46" spans="1:3" x14ac:dyDescent="0.25">
      <c r="A46" s="19" t="s">
        <v>134</v>
      </c>
      <c r="B46" s="22" t="s">
        <v>135</v>
      </c>
    </row>
    <row r="47" spans="1:3" x14ac:dyDescent="0.25">
      <c r="A47" s="16" t="s">
        <v>136</v>
      </c>
      <c r="B47" s="17" t="s">
        <v>19</v>
      </c>
      <c r="C47" s="21">
        <f t="shared" ref="C47" si="9">SUM(C48:C54)</f>
        <v>1100000</v>
      </c>
    </row>
    <row r="48" spans="1:3" x14ac:dyDescent="0.25">
      <c r="A48" s="19" t="s">
        <v>137</v>
      </c>
      <c r="B48" s="22" t="s">
        <v>37</v>
      </c>
      <c r="C48" s="13">
        <v>1000000</v>
      </c>
    </row>
    <row r="49" spans="1:3" x14ac:dyDescent="0.25">
      <c r="A49" s="19" t="s">
        <v>138</v>
      </c>
      <c r="B49" s="22" t="s">
        <v>38</v>
      </c>
      <c r="C49" s="13">
        <v>0</v>
      </c>
    </row>
    <row r="50" spans="1:3" x14ac:dyDescent="0.25">
      <c r="A50" s="19" t="s">
        <v>139</v>
      </c>
      <c r="B50" s="22" t="s">
        <v>55</v>
      </c>
      <c r="C50" s="13">
        <v>100000</v>
      </c>
    </row>
    <row r="51" spans="1:3" x14ac:dyDescent="0.25">
      <c r="A51" s="19" t="s">
        <v>140</v>
      </c>
      <c r="B51" s="22" t="s">
        <v>144</v>
      </c>
    </row>
    <row r="52" spans="1:3" x14ac:dyDescent="0.25">
      <c r="A52" s="19" t="s">
        <v>141</v>
      </c>
      <c r="B52" s="22" t="s">
        <v>145</v>
      </c>
    </row>
    <row r="53" spans="1:3" x14ac:dyDescent="0.25">
      <c r="A53" s="19" t="s">
        <v>142</v>
      </c>
      <c r="B53" s="22" t="s">
        <v>146</v>
      </c>
    </row>
    <row r="54" spans="1:3" x14ac:dyDescent="0.25">
      <c r="A54" s="19" t="s">
        <v>143</v>
      </c>
      <c r="B54" s="22" t="s">
        <v>147</v>
      </c>
    </row>
    <row r="55" spans="1:3" x14ac:dyDescent="0.25">
      <c r="A55" s="16" t="s">
        <v>148</v>
      </c>
      <c r="B55" s="17" t="s">
        <v>20</v>
      </c>
      <c r="C55" s="21">
        <f t="shared" ref="C55" si="10">SUM(C56:C62)</f>
        <v>60772056</v>
      </c>
    </row>
    <row r="56" spans="1:3" x14ac:dyDescent="0.25">
      <c r="A56" s="19" t="s">
        <v>153</v>
      </c>
      <c r="B56" s="22" t="s">
        <v>156</v>
      </c>
    </row>
    <row r="57" spans="1:3" x14ac:dyDescent="0.25">
      <c r="A57" s="19" t="s">
        <v>154</v>
      </c>
      <c r="B57" s="22" t="s">
        <v>157</v>
      </c>
    </row>
    <row r="58" spans="1:3" x14ac:dyDescent="0.25">
      <c r="A58" s="19" t="s">
        <v>155</v>
      </c>
      <c r="B58" s="22" t="s">
        <v>158</v>
      </c>
      <c r="C58" s="13">
        <v>3000000</v>
      </c>
    </row>
    <row r="59" spans="1:3" x14ac:dyDescent="0.25">
      <c r="A59" s="19" t="s">
        <v>149</v>
      </c>
      <c r="B59" s="22" t="s">
        <v>90</v>
      </c>
      <c r="C59" s="13">
        <v>9000000</v>
      </c>
    </row>
    <row r="60" spans="1:3" x14ac:dyDescent="0.25">
      <c r="A60" s="19" t="s">
        <v>150</v>
      </c>
      <c r="B60" s="22" t="s">
        <v>86</v>
      </c>
      <c r="C60" s="13">
        <v>11462400</v>
      </c>
    </row>
    <row r="61" spans="1:3" x14ac:dyDescent="0.25">
      <c r="A61" s="19" t="s">
        <v>152</v>
      </c>
      <c r="B61" s="22" t="s">
        <v>56</v>
      </c>
      <c r="C61" s="13">
        <v>37164656</v>
      </c>
    </row>
    <row r="62" spans="1:3" x14ac:dyDescent="0.25">
      <c r="A62" s="19" t="s">
        <v>151</v>
      </c>
      <c r="B62" s="22" t="s">
        <v>21</v>
      </c>
      <c r="C62" s="13">
        <v>145000</v>
      </c>
    </row>
    <row r="63" spans="1:3" s="4" customFormat="1" x14ac:dyDescent="0.2">
      <c r="A63" s="16" t="s">
        <v>181</v>
      </c>
      <c r="B63" s="17" t="s">
        <v>22</v>
      </c>
      <c r="C63" s="21">
        <f t="shared" ref="C63" si="11">SUM(C64:C67)</f>
        <v>625000</v>
      </c>
    </row>
    <row r="64" spans="1:3" x14ac:dyDescent="0.25">
      <c r="A64" s="19" t="s">
        <v>159</v>
      </c>
      <c r="B64" s="22" t="s">
        <v>23</v>
      </c>
      <c r="C64" s="13">
        <v>25000</v>
      </c>
    </row>
    <row r="65" spans="1:3" x14ac:dyDescent="0.25">
      <c r="A65" s="19" t="s">
        <v>160</v>
      </c>
      <c r="B65" s="22" t="s">
        <v>57</v>
      </c>
      <c r="C65" s="13">
        <v>600000</v>
      </c>
    </row>
    <row r="66" spans="1:3" x14ac:dyDescent="0.25">
      <c r="A66" s="19" t="s">
        <v>161</v>
      </c>
      <c r="B66" s="22" t="s">
        <v>24</v>
      </c>
    </row>
    <row r="67" spans="1:3" x14ac:dyDescent="0.25">
      <c r="A67" s="19" t="s">
        <v>162</v>
      </c>
      <c r="B67" s="22" t="s">
        <v>25</v>
      </c>
    </row>
    <row r="68" spans="1:3" x14ac:dyDescent="0.25">
      <c r="A68" s="16" t="s">
        <v>163</v>
      </c>
      <c r="B68" s="17" t="s">
        <v>43</v>
      </c>
      <c r="C68" s="21">
        <f t="shared" ref="C68" si="12">+C69</f>
        <v>5884616</v>
      </c>
    </row>
    <row r="69" spans="1:3" x14ac:dyDescent="0.25">
      <c r="A69" s="19" t="s">
        <v>164</v>
      </c>
      <c r="B69" s="22" t="s">
        <v>3</v>
      </c>
      <c r="C69" s="13">
        <v>5884616</v>
      </c>
    </row>
    <row r="70" spans="1:3" x14ac:dyDescent="0.25">
      <c r="A70" s="16" t="s">
        <v>165</v>
      </c>
      <c r="B70" s="17" t="s">
        <v>26</v>
      </c>
      <c r="C70" s="21">
        <f t="shared" ref="C70" si="13">SUM(C71:C72)</f>
        <v>8650000</v>
      </c>
    </row>
    <row r="71" spans="1:3" x14ac:dyDescent="0.25">
      <c r="A71" s="19" t="s">
        <v>166</v>
      </c>
      <c r="B71" s="22" t="s">
        <v>58</v>
      </c>
      <c r="C71" s="13">
        <v>8650000</v>
      </c>
    </row>
    <row r="72" spans="1:3" x14ac:dyDescent="0.25">
      <c r="A72" s="19" t="s">
        <v>167</v>
      </c>
      <c r="B72" s="22" t="s">
        <v>80</v>
      </c>
    </row>
    <row r="73" spans="1:3" x14ac:dyDescent="0.25">
      <c r="A73" s="16" t="s">
        <v>168</v>
      </c>
      <c r="B73" s="17" t="s">
        <v>30</v>
      </c>
      <c r="C73" s="21">
        <f t="shared" ref="C73" si="14">SUM(C74:C82)</f>
        <v>8856200</v>
      </c>
    </row>
    <row r="74" spans="1:3" x14ac:dyDescent="0.25">
      <c r="A74" s="19" t="s">
        <v>169</v>
      </c>
      <c r="B74" s="22" t="s">
        <v>59</v>
      </c>
      <c r="C74" s="13">
        <v>500000</v>
      </c>
    </row>
    <row r="75" spans="1:3" x14ac:dyDescent="0.25">
      <c r="A75" s="19" t="s">
        <v>244</v>
      </c>
      <c r="B75" s="22" t="s">
        <v>245</v>
      </c>
    </row>
    <row r="76" spans="1:3" x14ac:dyDescent="0.25">
      <c r="A76" s="19" t="s">
        <v>176</v>
      </c>
      <c r="B76" s="22" t="s">
        <v>170</v>
      </c>
    </row>
    <row r="77" spans="1:3" x14ac:dyDescent="0.25">
      <c r="A77" s="19" t="s">
        <v>246</v>
      </c>
      <c r="B77" s="22" t="s">
        <v>247</v>
      </c>
    </row>
    <row r="78" spans="1:3" x14ac:dyDescent="0.25">
      <c r="A78" s="19" t="s">
        <v>171</v>
      </c>
      <c r="B78" s="22" t="s">
        <v>27</v>
      </c>
      <c r="C78" s="13">
        <v>600000</v>
      </c>
    </row>
    <row r="79" spans="1:3" x14ac:dyDescent="0.25">
      <c r="A79" s="19" t="s">
        <v>172</v>
      </c>
      <c r="B79" s="22" t="s">
        <v>60</v>
      </c>
      <c r="C79" s="13">
        <v>850000</v>
      </c>
    </row>
    <row r="80" spans="1:3" x14ac:dyDescent="0.25">
      <c r="A80" s="19" t="s">
        <v>173</v>
      </c>
      <c r="B80" s="22" t="s">
        <v>61</v>
      </c>
      <c r="C80" s="13">
        <v>175000</v>
      </c>
    </row>
    <row r="81" spans="1:3" x14ac:dyDescent="0.25">
      <c r="A81" s="19" t="s">
        <v>174</v>
      </c>
      <c r="B81" s="22" t="s">
        <v>62</v>
      </c>
      <c r="C81" s="13">
        <v>6531200</v>
      </c>
    </row>
    <row r="82" spans="1:3" x14ac:dyDescent="0.25">
      <c r="A82" s="19" t="s">
        <v>175</v>
      </c>
      <c r="B82" s="22" t="s">
        <v>28</v>
      </c>
      <c r="C82" s="13">
        <v>200000</v>
      </c>
    </row>
    <row r="83" spans="1:3" x14ac:dyDescent="0.25">
      <c r="A83" s="16" t="s">
        <v>177</v>
      </c>
      <c r="B83" s="17" t="s">
        <v>63</v>
      </c>
      <c r="C83" s="21">
        <f t="shared" ref="C83" si="15">SUM(C84:C85)</f>
        <v>90000</v>
      </c>
    </row>
    <row r="84" spans="1:3" x14ac:dyDescent="0.25">
      <c r="A84" s="19" t="s">
        <v>178</v>
      </c>
      <c r="B84" s="22" t="s">
        <v>180</v>
      </c>
    </row>
    <row r="85" spans="1:3" x14ac:dyDescent="0.25">
      <c r="A85" s="19" t="s">
        <v>179</v>
      </c>
      <c r="B85" s="22" t="s">
        <v>64</v>
      </c>
      <c r="C85" s="13">
        <v>90000</v>
      </c>
    </row>
    <row r="86" spans="1:3" x14ac:dyDescent="0.25">
      <c r="A86" s="16" t="s">
        <v>250</v>
      </c>
      <c r="B86" s="17" t="s">
        <v>251</v>
      </c>
      <c r="C86" s="21">
        <f t="shared" ref="C86" si="16">SUM(C87:C88)</f>
        <v>2550000</v>
      </c>
    </row>
    <row r="87" spans="1:3" x14ac:dyDescent="0.25">
      <c r="A87" s="19" t="s">
        <v>252</v>
      </c>
      <c r="B87" s="22" t="s">
        <v>253</v>
      </c>
      <c r="C87" s="13">
        <v>1500000</v>
      </c>
    </row>
    <row r="88" spans="1:3" x14ac:dyDescent="0.25">
      <c r="A88" s="19" t="s">
        <v>266</v>
      </c>
      <c r="B88" s="22" t="s">
        <v>267</v>
      </c>
      <c r="C88" s="13">
        <v>1050000</v>
      </c>
    </row>
    <row r="89" spans="1:3" x14ac:dyDescent="0.25">
      <c r="A89" s="19"/>
      <c r="B89" s="22"/>
    </row>
    <row r="90" spans="1:3" x14ac:dyDescent="0.25">
      <c r="A90" s="16" t="s">
        <v>36</v>
      </c>
      <c r="B90" s="17" t="s">
        <v>4</v>
      </c>
      <c r="C90" s="18">
        <f t="shared" ref="C90" si="17">+C91+C96+C98+C106+C109</f>
        <v>3955757</v>
      </c>
    </row>
    <row r="91" spans="1:3" x14ac:dyDescent="0.25">
      <c r="A91" s="16" t="s">
        <v>182</v>
      </c>
      <c r="B91" s="17" t="s">
        <v>65</v>
      </c>
      <c r="C91" s="21">
        <f t="shared" ref="C91" si="18">SUM(C92:C94)</f>
        <v>907410</v>
      </c>
    </row>
    <row r="92" spans="1:3" x14ac:dyDescent="0.25">
      <c r="A92" s="19" t="s">
        <v>183</v>
      </c>
      <c r="B92" s="22" t="s">
        <v>8</v>
      </c>
      <c r="C92" s="13">
        <v>250000</v>
      </c>
    </row>
    <row r="93" spans="1:3" x14ac:dyDescent="0.25">
      <c r="A93" s="19" t="s">
        <v>184</v>
      </c>
      <c r="B93" s="22" t="s">
        <v>85</v>
      </c>
      <c r="C93" s="13">
        <v>201410</v>
      </c>
    </row>
    <row r="94" spans="1:3" x14ac:dyDescent="0.25">
      <c r="A94" s="19" t="s">
        <v>185</v>
      </c>
      <c r="B94" s="22" t="s">
        <v>66</v>
      </c>
      <c r="C94" s="13">
        <v>456000</v>
      </c>
    </row>
    <row r="95" spans="1:3" x14ac:dyDescent="0.25">
      <c r="A95" s="19" t="s">
        <v>186</v>
      </c>
      <c r="B95" s="22" t="s">
        <v>187</v>
      </c>
    </row>
    <row r="96" spans="1:3" x14ac:dyDescent="0.25">
      <c r="A96" s="16" t="s">
        <v>188</v>
      </c>
      <c r="B96" s="17" t="s">
        <v>67</v>
      </c>
      <c r="C96" s="21">
        <f t="shared" ref="C96" si="19">+C97</f>
        <v>144400</v>
      </c>
    </row>
    <row r="97" spans="1:3" x14ac:dyDescent="0.25">
      <c r="A97" s="19" t="s">
        <v>189</v>
      </c>
      <c r="B97" s="27" t="s">
        <v>10</v>
      </c>
      <c r="C97" s="13">
        <v>144400</v>
      </c>
    </row>
    <row r="98" spans="1:3" s="4" customFormat="1" x14ac:dyDescent="0.2">
      <c r="A98" s="16" t="s">
        <v>190</v>
      </c>
      <c r="B98" s="17" t="s">
        <v>68</v>
      </c>
      <c r="C98" s="21">
        <f t="shared" ref="C98" si="20">SUM(C99:C105)</f>
        <v>107500</v>
      </c>
    </row>
    <row r="99" spans="1:3" x14ac:dyDescent="0.25">
      <c r="A99" s="19" t="s">
        <v>192</v>
      </c>
      <c r="B99" s="22" t="s">
        <v>198</v>
      </c>
      <c r="C99" s="13">
        <v>52000</v>
      </c>
    </row>
    <row r="100" spans="1:3" x14ac:dyDescent="0.25">
      <c r="A100" s="19" t="s">
        <v>193</v>
      </c>
      <c r="B100" s="22" t="s">
        <v>199</v>
      </c>
    </row>
    <row r="101" spans="1:3" x14ac:dyDescent="0.25">
      <c r="A101" s="19" t="s">
        <v>194</v>
      </c>
      <c r="B101" s="22" t="s">
        <v>200</v>
      </c>
    </row>
    <row r="102" spans="1:3" x14ac:dyDescent="0.25">
      <c r="A102" s="19" t="s">
        <v>191</v>
      </c>
      <c r="B102" s="22" t="s">
        <v>69</v>
      </c>
      <c r="C102" s="13">
        <v>55500</v>
      </c>
    </row>
    <row r="103" spans="1:3" x14ac:dyDescent="0.25">
      <c r="A103" s="19" t="s">
        <v>195</v>
      </c>
      <c r="B103" s="22" t="s">
        <v>201</v>
      </c>
    </row>
    <row r="104" spans="1:3" x14ac:dyDescent="0.25">
      <c r="A104" s="19" t="s">
        <v>196</v>
      </c>
      <c r="B104" s="22" t="s">
        <v>202</v>
      </c>
    </row>
    <row r="105" spans="1:3" x14ac:dyDescent="0.25">
      <c r="A105" s="19" t="s">
        <v>197</v>
      </c>
      <c r="B105" s="22" t="s">
        <v>203</v>
      </c>
    </row>
    <row r="106" spans="1:3" x14ac:dyDescent="0.25">
      <c r="A106" s="16" t="s">
        <v>204</v>
      </c>
      <c r="B106" s="17" t="s">
        <v>70</v>
      </c>
      <c r="C106" s="21">
        <f t="shared" ref="C106" si="21">SUM(C107:C108)</f>
        <v>866750</v>
      </c>
    </row>
    <row r="107" spans="1:3" x14ac:dyDescent="0.25">
      <c r="A107" s="19" t="s">
        <v>205</v>
      </c>
      <c r="B107" s="22" t="s">
        <v>207</v>
      </c>
      <c r="C107" s="13">
        <v>27250</v>
      </c>
    </row>
    <row r="108" spans="1:3" x14ac:dyDescent="0.25">
      <c r="A108" s="19" t="s">
        <v>206</v>
      </c>
      <c r="B108" s="22" t="s">
        <v>9</v>
      </c>
      <c r="C108" s="13">
        <v>839500</v>
      </c>
    </row>
    <row r="109" spans="1:3" x14ac:dyDescent="0.25">
      <c r="A109" s="16" t="s">
        <v>29</v>
      </c>
      <c r="B109" s="17" t="s">
        <v>71</v>
      </c>
      <c r="C109" s="21">
        <f t="shared" ref="C109" si="22">SUM(C110:C115)</f>
        <v>1929697</v>
      </c>
    </row>
    <row r="110" spans="1:3" x14ac:dyDescent="0.25">
      <c r="A110" s="19" t="s">
        <v>208</v>
      </c>
      <c r="B110" s="22" t="s">
        <v>72</v>
      </c>
      <c r="C110" s="13">
        <v>68384</v>
      </c>
    </row>
    <row r="111" spans="1:3" x14ac:dyDescent="0.25">
      <c r="A111" s="19" t="s">
        <v>209</v>
      </c>
      <c r="B111" s="27" t="s">
        <v>73</v>
      </c>
      <c r="C111" s="13">
        <v>1690663</v>
      </c>
    </row>
    <row r="112" spans="1:3" x14ac:dyDescent="0.25">
      <c r="A112" s="19" t="s">
        <v>211</v>
      </c>
      <c r="B112" s="27" t="s">
        <v>212</v>
      </c>
      <c r="C112" s="13">
        <v>37000</v>
      </c>
    </row>
    <row r="113" spans="1:3" x14ac:dyDescent="0.25">
      <c r="A113" s="19" t="s">
        <v>210</v>
      </c>
      <c r="B113" s="22" t="s">
        <v>74</v>
      </c>
      <c r="C113" s="13">
        <v>82900</v>
      </c>
    </row>
    <row r="114" spans="1:3" x14ac:dyDescent="0.25">
      <c r="A114" s="19" t="s">
        <v>213</v>
      </c>
      <c r="B114" s="22" t="s">
        <v>214</v>
      </c>
    </row>
    <row r="115" spans="1:3" x14ac:dyDescent="0.25">
      <c r="A115" s="19" t="s">
        <v>31</v>
      </c>
      <c r="B115" s="22" t="s">
        <v>75</v>
      </c>
      <c r="C115" s="13">
        <v>50750</v>
      </c>
    </row>
    <row r="116" spans="1:3" x14ac:dyDescent="0.25">
      <c r="A116" s="19"/>
      <c r="B116" s="22"/>
    </row>
    <row r="117" spans="1:3" x14ac:dyDescent="0.25">
      <c r="A117" s="16">
        <v>5</v>
      </c>
      <c r="B117" s="17" t="s">
        <v>32</v>
      </c>
      <c r="C117" s="21">
        <f t="shared" ref="C117" si="23">+C118+C126</f>
        <v>6440000</v>
      </c>
    </row>
    <row r="118" spans="1:3" x14ac:dyDescent="0.25">
      <c r="A118" s="16" t="s">
        <v>215</v>
      </c>
      <c r="B118" s="17" t="s">
        <v>33</v>
      </c>
      <c r="C118" s="21">
        <f t="shared" ref="C118" si="24">SUM(C119:C125)</f>
        <v>3440000</v>
      </c>
    </row>
    <row r="119" spans="1:3" x14ac:dyDescent="0.25">
      <c r="A119" s="19" t="s">
        <v>216</v>
      </c>
      <c r="B119" s="22" t="s">
        <v>220</v>
      </c>
    </row>
    <row r="120" spans="1:3" x14ac:dyDescent="0.25">
      <c r="A120" s="19" t="s">
        <v>217</v>
      </c>
      <c r="B120" s="22" t="s">
        <v>230</v>
      </c>
    </row>
    <row r="121" spans="1:3" x14ac:dyDescent="0.25">
      <c r="A121" s="19" t="s">
        <v>218</v>
      </c>
      <c r="B121" s="22" t="s">
        <v>87</v>
      </c>
      <c r="C121" s="13">
        <v>1290000</v>
      </c>
    </row>
    <row r="122" spans="1:3" x14ac:dyDescent="0.25">
      <c r="A122" s="19" t="s">
        <v>219</v>
      </c>
      <c r="B122" s="22" t="s">
        <v>88</v>
      </c>
      <c r="C122" s="13">
        <v>2150000</v>
      </c>
    </row>
    <row r="123" spans="1:3" x14ac:dyDescent="0.25">
      <c r="A123" s="19" t="s">
        <v>254</v>
      </c>
      <c r="B123" s="22" t="s">
        <v>255</v>
      </c>
    </row>
    <row r="124" spans="1:3" x14ac:dyDescent="0.25">
      <c r="A124" s="19" t="s">
        <v>231</v>
      </c>
      <c r="B124" s="22" t="s">
        <v>232</v>
      </c>
    </row>
    <row r="125" spans="1:3" x14ac:dyDescent="0.25">
      <c r="A125" s="19" t="s">
        <v>233</v>
      </c>
      <c r="B125" s="22" t="s">
        <v>234</v>
      </c>
    </row>
    <row r="126" spans="1:3" ht="15.75" x14ac:dyDescent="0.25">
      <c r="A126" s="11" t="s">
        <v>260</v>
      </c>
      <c r="B126" s="39" t="s">
        <v>261</v>
      </c>
      <c r="C126" s="21">
        <f t="shared" ref="C126" si="25">+C127</f>
        <v>3000000</v>
      </c>
    </row>
    <row r="127" spans="1:3" x14ac:dyDescent="0.25">
      <c r="A127" s="12" t="s">
        <v>262</v>
      </c>
      <c r="B127" s="40" t="s">
        <v>263</v>
      </c>
      <c r="C127" s="13">
        <v>3000000</v>
      </c>
    </row>
    <row r="128" spans="1:3" x14ac:dyDescent="0.25">
      <c r="A128" s="19"/>
      <c r="B128" s="22"/>
    </row>
    <row r="129" spans="1:3" x14ac:dyDescent="0.25">
      <c r="A129" s="16" t="s">
        <v>76</v>
      </c>
      <c r="B129" s="17" t="s">
        <v>0</v>
      </c>
      <c r="C129" s="18">
        <f t="shared" ref="C129" si="26">+C130+C134+C137+C140</f>
        <v>50195871</v>
      </c>
    </row>
    <row r="130" spans="1:3" x14ac:dyDescent="0.25">
      <c r="A130" s="28" t="s">
        <v>221</v>
      </c>
      <c r="B130" s="29" t="s">
        <v>35</v>
      </c>
      <c r="C130" s="21">
        <f t="shared" ref="C130" si="27">SUM(C131:C133)</f>
        <v>6395871</v>
      </c>
    </row>
    <row r="131" spans="1:3" x14ac:dyDescent="0.25">
      <c r="A131" s="30" t="s">
        <v>235</v>
      </c>
      <c r="B131" s="23" t="s">
        <v>236</v>
      </c>
    </row>
    <row r="132" spans="1:3" x14ac:dyDescent="0.25">
      <c r="A132" s="30" t="s">
        <v>248</v>
      </c>
      <c r="B132" s="23" t="s">
        <v>249</v>
      </c>
      <c r="C132" s="13">
        <f>5322738+1073133</f>
        <v>6395871</v>
      </c>
    </row>
    <row r="133" spans="1:3" x14ac:dyDescent="0.25">
      <c r="A133" s="30" t="s">
        <v>222</v>
      </c>
      <c r="B133" s="23" t="s">
        <v>39</v>
      </c>
    </row>
    <row r="134" spans="1:3" s="4" customFormat="1" x14ac:dyDescent="0.2">
      <c r="A134" s="16" t="s">
        <v>223</v>
      </c>
      <c r="B134" s="17" t="s">
        <v>34</v>
      </c>
      <c r="C134" s="21">
        <f t="shared" ref="C134" si="28">SUM(C135:C136)</f>
        <v>37000000</v>
      </c>
    </row>
    <row r="135" spans="1:3" x14ac:dyDescent="0.25">
      <c r="A135" s="19" t="s">
        <v>237</v>
      </c>
      <c r="B135" s="22" t="s">
        <v>238</v>
      </c>
      <c r="C135" s="13">
        <v>30000000</v>
      </c>
    </row>
    <row r="136" spans="1:3" x14ac:dyDescent="0.25">
      <c r="A136" s="19" t="s">
        <v>224</v>
      </c>
      <c r="B136" s="22" t="s">
        <v>77</v>
      </c>
      <c r="C136" s="13">
        <v>7000000</v>
      </c>
    </row>
    <row r="137" spans="1:3" x14ac:dyDescent="0.25">
      <c r="A137" s="28" t="s">
        <v>225</v>
      </c>
      <c r="B137" s="29" t="s">
        <v>239</v>
      </c>
      <c r="C137" s="31">
        <f t="shared" ref="C137" si="29">SUM(C138:C139)</f>
        <v>0</v>
      </c>
    </row>
    <row r="138" spans="1:3" x14ac:dyDescent="0.25">
      <c r="A138" s="30" t="s">
        <v>226</v>
      </c>
      <c r="B138" s="23" t="s">
        <v>41</v>
      </c>
    </row>
    <row r="139" spans="1:3" x14ac:dyDescent="0.25">
      <c r="A139" s="30" t="s">
        <v>227</v>
      </c>
      <c r="B139" s="23" t="s">
        <v>42</v>
      </c>
    </row>
    <row r="140" spans="1:3" x14ac:dyDescent="0.25">
      <c r="A140" s="16" t="s">
        <v>259</v>
      </c>
      <c r="B140" s="32" t="s">
        <v>256</v>
      </c>
      <c r="C140" s="31">
        <f t="shared" ref="C140" si="30">SUM(C141:C142)</f>
        <v>6800000</v>
      </c>
    </row>
    <row r="141" spans="1:3" x14ac:dyDescent="0.25">
      <c r="A141" s="19" t="s">
        <v>257</v>
      </c>
      <c r="B141" s="33" t="s">
        <v>258</v>
      </c>
      <c r="C141" s="13">
        <v>5000000</v>
      </c>
    </row>
    <row r="142" spans="1:3" x14ac:dyDescent="0.25">
      <c r="A142" s="19" t="s">
        <v>264</v>
      </c>
      <c r="B142" s="33" t="s">
        <v>265</v>
      </c>
      <c r="C142" s="13">
        <v>1800000</v>
      </c>
    </row>
    <row r="143" spans="1:3" x14ac:dyDescent="0.25">
      <c r="A143" s="16" t="s">
        <v>228</v>
      </c>
      <c r="B143" s="17" t="s">
        <v>78</v>
      </c>
      <c r="C143" s="31">
        <v>0</v>
      </c>
    </row>
    <row r="144" spans="1:3" s="4" customFormat="1" x14ac:dyDescent="0.2">
      <c r="A144" s="19" t="s">
        <v>229</v>
      </c>
      <c r="B144" s="23" t="s">
        <v>79</v>
      </c>
      <c r="C144" s="43"/>
    </row>
    <row r="145" spans="1:3" x14ac:dyDescent="0.25">
      <c r="A145" s="34"/>
      <c r="B145" s="35"/>
    </row>
    <row r="146" spans="1:3" ht="15" customHeight="1" thickBot="1" x14ac:dyDescent="0.3">
      <c r="A146" s="36"/>
      <c r="B146" s="37" t="s">
        <v>5</v>
      </c>
      <c r="C146" s="38">
        <f t="shared" ref="C146" si="31">+C129+C117+C90+C34+C9</f>
        <v>771000000</v>
      </c>
    </row>
    <row r="147" spans="1:3" ht="15.75" thickTop="1" x14ac:dyDescent="0.25">
      <c r="A147" s="7"/>
      <c r="B147" s="8"/>
    </row>
    <row r="148" spans="1:3" x14ac:dyDescent="0.25">
      <c r="B148" s="10"/>
    </row>
    <row r="149" spans="1:3" x14ac:dyDescent="0.25">
      <c r="B149" s="10"/>
    </row>
    <row r="150" spans="1:3" x14ac:dyDescent="0.25">
      <c r="B150" s="10"/>
    </row>
    <row r="151" spans="1:3" x14ac:dyDescent="0.25">
      <c r="B151" s="9"/>
    </row>
    <row r="152" spans="1:3" x14ac:dyDescent="0.25">
      <c r="B152" s="9"/>
    </row>
    <row r="153" spans="1:3" x14ac:dyDescent="0.25">
      <c r="B153" s="9"/>
    </row>
    <row r="154" spans="1:3" s="3" customFormat="1" x14ac:dyDescent="0.25">
      <c r="A154" s="2"/>
      <c r="B154" s="9"/>
      <c r="C154" s="13"/>
    </row>
    <row r="155" spans="1:3" s="3" customFormat="1" x14ac:dyDescent="0.25">
      <c r="A155" s="2"/>
      <c r="B155" s="9"/>
      <c r="C155" s="13"/>
    </row>
    <row r="156" spans="1:3" s="3" customFormat="1" x14ac:dyDescent="0.25">
      <c r="A156" s="2"/>
      <c r="B156" s="9"/>
      <c r="C156" s="13"/>
    </row>
    <row r="157" spans="1:3" s="3" customFormat="1" x14ac:dyDescent="0.25">
      <c r="A157" s="2"/>
      <c r="B157" s="9"/>
      <c r="C157" s="13"/>
    </row>
    <row r="158" spans="1:3" s="3" customFormat="1" x14ac:dyDescent="0.25">
      <c r="A158" s="2"/>
      <c r="B158" s="9"/>
      <c r="C158" s="13"/>
    </row>
    <row r="159" spans="1:3" s="3" customFormat="1" x14ac:dyDescent="0.25">
      <c r="A159" s="2"/>
      <c r="B159" s="9"/>
      <c r="C159" s="13"/>
    </row>
    <row r="160" spans="1:3" s="3" customFormat="1" x14ac:dyDescent="0.25">
      <c r="A160" s="2"/>
      <c r="B160" s="9"/>
      <c r="C160" s="13"/>
    </row>
    <row r="161" spans="1:3" s="3" customFormat="1" x14ac:dyDescent="0.25">
      <c r="A161" s="2"/>
      <c r="B161" s="9"/>
      <c r="C161" s="13"/>
    </row>
    <row r="162" spans="1:3" s="3" customFormat="1" x14ac:dyDescent="0.25">
      <c r="A162" s="2"/>
      <c r="B162" s="9"/>
      <c r="C162" s="13"/>
    </row>
    <row r="163" spans="1:3" s="3" customFormat="1" x14ac:dyDescent="0.25">
      <c r="A163" s="2"/>
      <c r="B163" s="9"/>
      <c r="C163" s="13"/>
    </row>
    <row r="164" spans="1:3" s="3" customFormat="1" x14ac:dyDescent="0.25">
      <c r="A164" s="2"/>
      <c r="B164" s="9"/>
      <c r="C164" s="13"/>
    </row>
    <row r="165" spans="1:3" s="3" customFormat="1" x14ac:dyDescent="0.25">
      <c r="A165" s="2"/>
      <c r="B165" s="9"/>
      <c r="C165" s="13"/>
    </row>
    <row r="166" spans="1:3" s="3" customFormat="1" x14ac:dyDescent="0.25">
      <c r="A166" s="2"/>
      <c r="B166" s="9"/>
      <c r="C166" s="13"/>
    </row>
    <row r="167" spans="1:3" s="3" customFormat="1" x14ac:dyDescent="0.25">
      <c r="A167" s="2"/>
      <c r="B167" s="9"/>
      <c r="C167" s="13"/>
    </row>
    <row r="168" spans="1:3" s="3" customFormat="1" x14ac:dyDescent="0.25">
      <c r="A168" s="2"/>
      <c r="B168" s="9"/>
      <c r="C168" s="13"/>
    </row>
    <row r="169" spans="1:3" s="3" customFormat="1" x14ac:dyDescent="0.25">
      <c r="A169" s="2"/>
      <c r="B169" s="9"/>
      <c r="C169" s="13"/>
    </row>
    <row r="170" spans="1:3" s="3" customFormat="1" x14ac:dyDescent="0.25">
      <c r="A170" s="2"/>
      <c r="B170" s="9"/>
      <c r="C170" s="13"/>
    </row>
    <row r="171" spans="1:3" s="3" customFormat="1" x14ac:dyDescent="0.25">
      <c r="A171" s="2"/>
      <c r="B171" s="9"/>
      <c r="C171" s="13"/>
    </row>
  </sheetData>
  <mergeCells count="7">
    <mergeCell ref="C6:C7"/>
    <mergeCell ref="A1:B1"/>
    <mergeCell ref="A2:B2"/>
    <mergeCell ref="A3:B3"/>
    <mergeCell ref="A4:B4"/>
    <mergeCell ref="A6:A7"/>
    <mergeCell ref="B6:B7"/>
  </mergeCells>
  <printOptions horizontalCentered="1"/>
  <pageMargins left="0" right="0" top="0.39370078740157483" bottom="0.43307086614173229" header="0.31496062992125984" footer="0"/>
  <pageSetup scale="85" fitToWidth="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</vt:lpstr>
      <vt:lpstr>Consolidado!Área_de_impresión</vt:lpstr>
      <vt:lpstr>Consolidado!Títulos_a_imprimir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CONAPAM</dc:creator>
  <cp:lastModifiedBy>Randall Trejos</cp:lastModifiedBy>
  <cp:lastPrinted>2019-01-16T17:59:52Z</cp:lastPrinted>
  <dcterms:created xsi:type="dcterms:W3CDTF">2002-08-22T21:03:51Z</dcterms:created>
  <dcterms:modified xsi:type="dcterms:W3CDTF">2020-04-20T20:17:44Z</dcterms:modified>
</cp:coreProperties>
</file>