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trejos\Desktop\Carpeta Randall\Ejercicio Económico 2019\Salarios\I Semestre 2019\"/>
    </mc:Choice>
  </mc:AlternateContent>
  <xr:revisionPtr revIDLastSave="0" documentId="13_ncr:1_{B15510FE-079D-48D4-B1A6-01E8B4809B3D}" xr6:coauthVersionLast="45" xr6:coauthVersionMax="45" xr10:uidLastSave="{00000000-0000-0000-0000-000000000000}"/>
  <bookViews>
    <workbookView xWindow="-120" yWindow="-120" windowWidth="29040" windowHeight="15840" tabRatio="644" xr2:uid="{00000000-000D-0000-FFFF-FFFF00000000}"/>
  </bookViews>
  <sheets>
    <sheet name="Salarios I-Sem 2018" sheetId="28" r:id="rId1"/>
  </sheets>
  <definedNames>
    <definedName name="_xlnm.Print_Area" localSheetId="0">'Salarios I-Sem 2018'!$A$1:$B$90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0" i="28" l="1"/>
  <c r="B25" i="28"/>
  <c r="B89" i="28"/>
  <c r="B88" i="28"/>
  <c r="B80" i="28"/>
  <c r="B72" i="28"/>
  <c r="B62" i="28"/>
  <c r="B54" i="28"/>
  <c r="B45" i="28"/>
  <c r="B46" i="28"/>
  <c r="B35" i="28"/>
  <c r="B36" i="28"/>
  <c r="B26" i="28"/>
  <c r="B14" i="28"/>
  <c r="B15" i="28"/>
  <c r="B79" i="28"/>
  <c r="B71" i="28"/>
  <c r="B61" i="28"/>
  <c r="B12" i="28"/>
  <c r="B23" i="28"/>
  <c r="B44" i="28"/>
  <c r="B87" i="28"/>
  <c r="B53" i="28"/>
  <c r="B34" i="28"/>
</calcChain>
</file>

<file path=xl/sharedStrings.xml><?xml version="1.0" encoding="utf-8"?>
<sst xmlns="http://schemas.openxmlformats.org/spreadsheetml/2006/main" count="80" uniqueCount="40">
  <si>
    <t>Salario Base</t>
  </si>
  <si>
    <t>Anualidad</t>
  </si>
  <si>
    <t>Carrera Prof.</t>
  </si>
  <si>
    <t>Tribunal Administrativo de Transporte</t>
  </si>
  <si>
    <t>Ministerio de Obras Públicas y Transportes</t>
  </si>
  <si>
    <t>Concepto</t>
  </si>
  <si>
    <t>Prohibición (65%)</t>
  </si>
  <si>
    <t>REFJ (26%)</t>
  </si>
  <si>
    <t>REFJ (18%)</t>
  </si>
  <si>
    <t>REFJ (14%)</t>
  </si>
  <si>
    <t>REFJ (10%)</t>
  </si>
  <si>
    <t xml:space="preserve">Anualidad </t>
  </si>
  <si>
    <t xml:space="preserve">Carrera Prof.  </t>
  </si>
  <si>
    <t xml:space="preserve">Laudo </t>
  </si>
  <si>
    <t xml:space="preserve">Anualidad  </t>
  </si>
  <si>
    <t>Salario</t>
  </si>
  <si>
    <t xml:space="preserve">Carrera Prof.   </t>
  </si>
  <si>
    <t>REFJ (22%)</t>
  </si>
  <si>
    <t>Administrativo Financiero</t>
  </si>
  <si>
    <t>Peligrosidad (10%)</t>
  </si>
  <si>
    <t>ICS      (20,5599%)</t>
  </si>
  <si>
    <t>ICS      (11,5690%)</t>
  </si>
  <si>
    <t>ICS      (11,5866%)</t>
  </si>
  <si>
    <t>ICS      (21,7263%)</t>
  </si>
  <si>
    <t>ICS      (21,2529%)</t>
  </si>
  <si>
    <t>ICS      (21,8775%)</t>
  </si>
  <si>
    <t>ICS      (11,8062%)</t>
  </si>
  <si>
    <t>ICS      (14,7108%)</t>
  </si>
  <si>
    <t>ICS      (11,6254%)</t>
  </si>
  <si>
    <t>Dedicación Exclusiva (55%)</t>
  </si>
  <si>
    <t>Salarios  I Semestre 2019</t>
  </si>
  <si>
    <t>Miembro del Tribunal</t>
  </si>
  <si>
    <t>Abogado Instructor</t>
  </si>
  <si>
    <t>Abogado Asistente</t>
  </si>
  <si>
    <t>Jefe Administrativo Financiero</t>
  </si>
  <si>
    <t>Oficinista</t>
  </si>
  <si>
    <t>Notificador del Tribunal</t>
  </si>
  <si>
    <t>Asistente Administrativo</t>
  </si>
  <si>
    <t>Auxiliar del Tribunal</t>
  </si>
  <si>
    <t>Chofer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</si>
</sst>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4" fillId="2" borderId="0" xfId="3" applyFont="1" applyFill="1"/>
    <xf numFmtId="43" fontId="5" fillId="2" borderId="0" xfId="1" applyFont="1" applyFill="1" applyBorder="1"/>
    <xf numFmtId="1" fontId="6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43" fontId="8" fillId="2" borderId="0" xfId="1" applyFont="1" applyFill="1" applyBorder="1"/>
    <xf numFmtId="0" fontId="7" fillId="2" borderId="0" xfId="0" applyFont="1" applyFill="1" applyBorder="1"/>
    <xf numFmtId="1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7" fillId="0" borderId="0" xfId="0" applyFont="1" applyFill="1" applyBorder="1" applyAlignment="1">
      <alignment horizontal="left"/>
    </xf>
    <xf numFmtId="43" fontId="7" fillId="0" borderId="0" xfId="1" applyFont="1" applyFill="1" applyBorder="1"/>
    <xf numFmtId="0" fontId="0" fillId="0" borderId="0" xfId="0" applyFill="1"/>
    <xf numFmtId="0" fontId="7" fillId="0" borderId="3" xfId="0" applyFont="1" applyFill="1" applyBorder="1" applyAlignment="1">
      <alignment horizontal="left"/>
    </xf>
    <xf numFmtId="43" fontId="7" fillId="0" borderId="3" xfId="1" applyFont="1" applyFill="1" applyBorder="1"/>
    <xf numFmtId="0" fontId="0" fillId="0" borderId="0" xfId="0" applyFill="1" applyBorder="1" applyAlignment="1">
      <alignment horizontal="left"/>
    </xf>
    <xf numFmtId="43" fontId="5" fillId="0" borderId="0" xfId="1" applyFont="1" applyFill="1" applyBorder="1"/>
    <xf numFmtId="0" fontId="1" fillId="0" borderId="0" xfId="0" applyFont="1" applyFill="1" applyBorder="1" applyAlignment="1">
      <alignment horizontal="left"/>
    </xf>
    <xf numFmtId="43" fontId="5" fillId="0" borderId="3" xfId="1" applyFont="1" applyFill="1" applyBorder="1"/>
    <xf numFmtId="0" fontId="9" fillId="2" borderId="0" xfId="3" applyFont="1" applyFill="1" applyAlignment="1">
      <alignment horizontal="center"/>
    </xf>
    <xf numFmtId="0" fontId="3" fillId="2" borderId="0" xfId="3" applyFont="1" applyFill="1"/>
    <xf numFmtId="0" fontId="9" fillId="2" borderId="0" xfId="3" applyFont="1" applyFill="1" applyAlignment="1"/>
    <xf numFmtId="1" fontId="10" fillId="2" borderId="4" xfId="0" applyNumberFormat="1" applyFont="1" applyFill="1" applyBorder="1"/>
    <xf numFmtId="43" fontId="0" fillId="0" borderId="0" xfId="0" applyNumberFormat="1"/>
    <xf numFmtId="43" fontId="8" fillId="0" borderId="0" xfId="1" applyFont="1" applyFill="1" applyBorder="1"/>
    <xf numFmtId="43" fontId="0" fillId="0" borderId="0" xfId="0" applyNumberFormat="1" applyFill="1"/>
    <xf numFmtId="43" fontId="0" fillId="0" borderId="0" xfId="1" applyFont="1" applyFill="1"/>
    <xf numFmtId="43" fontId="7" fillId="0" borderId="0" xfId="0" applyNumberFormat="1" applyFont="1" applyFill="1" applyBorder="1"/>
    <xf numFmtId="1" fontId="10" fillId="0" borderId="4" xfId="0" applyNumberFormat="1" applyFont="1" applyBorder="1"/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0"/>
  <sheetViews>
    <sheetView tabSelected="1" topLeftCell="A61" zoomScaleNormal="100" zoomScaleSheetLayoutView="100" workbookViewId="0">
      <selection activeCell="G82" sqref="G82"/>
    </sheetView>
  </sheetViews>
  <sheetFormatPr baseColWidth="10" defaultRowHeight="12.75" x14ac:dyDescent="0.2"/>
  <cols>
    <col min="1" max="1" width="26.5703125" customWidth="1"/>
    <col min="2" max="2" width="14.7109375" bestFit="1" customWidth="1"/>
    <col min="3" max="3" width="8.140625" style="13" customWidth="1"/>
    <col min="4" max="4" width="11.85546875" bestFit="1" customWidth="1"/>
  </cols>
  <sheetData>
    <row r="1" spans="1:3" ht="15" x14ac:dyDescent="0.25">
      <c r="A1" s="1" t="s">
        <v>4</v>
      </c>
      <c r="B1" s="21"/>
    </row>
    <row r="2" spans="1:3" ht="15" x14ac:dyDescent="0.25">
      <c r="A2" s="1" t="s">
        <v>3</v>
      </c>
      <c r="B2" s="21"/>
    </row>
    <row r="3" spans="1:3" ht="15" x14ac:dyDescent="0.25">
      <c r="A3" s="1" t="s">
        <v>18</v>
      </c>
      <c r="B3" s="21"/>
    </row>
    <row r="4" spans="1:3" ht="15" x14ac:dyDescent="0.25">
      <c r="A4" s="21"/>
      <c r="B4" s="21"/>
    </row>
    <row r="5" spans="1:3" ht="21" x14ac:dyDescent="0.35">
      <c r="A5" s="22" t="s">
        <v>30</v>
      </c>
      <c r="B5" s="22"/>
    </row>
    <row r="6" spans="1:3" ht="15.75" customHeight="1" x14ac:dyDescent="0.35">
      <c r="A6" s="20"/>
      <c r="B6" s="20"/>
    </row>
    <row r="7" spans="1:3" ht="15.75" thickBot="1" x14ac:dyDescent="0.3">
      <c r="A7" s="29" t="s">
        <v>31</v>
      </c>
      <c r="B7" s="9"/>
    </row>
    <row r="8" spans="1:3" ht="16.5" thickBot="1" x14ac:dyDescent="0.3">
      <c r="A8" s="3" t="s">
        <v>5</v>
      </c>
      <c r="B8" s="4" t="s">
        <v>15</v>
      </c>
    </row>
    <row r="9" spans="1:3" ht="15" x14ac:dyDescent="0.25">
      <c r="A9" s="11" t="s">
        <v>0</v>
      </c>
      <c r="B9" s="12">
        <v>1285400</v>
      </c>
    </row>
    <row r="10" spans="1:3" ht="15" x14ac:dyDescent="0.25">
      <c r="A10" s="11" t="s">
        <v>11</v>
      </c>
      <c r="B10" s="12">
        <v>29946.880000000001</v>
      </c>
    </row>
    <row r="11" spans="1:3" ht="15" x14ac:dyDescent="0.25">
      <c r="A11" s="11" t="s">
        <v>12</v>
      </c>
      <c r="B11" s="12">
        <v>2659</v>
      </c>
    </row>
    <row r="12" spans="1:3" ht="15" x14ac:dyDescent="0.25">
      <c r="A12" s="11" t="s">
        <v>25</v>
      </c>
      <c r="B12" s="12">
        <f>+B9*0.218775</f>
        <v>281213.38500000001</v>
      </c>
    </row>
    <row r="13" spans="1:3" ht="15" x14ac:dyDescent="0.25">
      <c r="A13" s="11" t="s">
        <v>13</v>
      </c>
      <c r="B13" s="12">
        <v>11215.5</v>
      </c>
    </row>
    <row r="14" spans="1:3" ht="15" x14ac:dyDescent="0.25">
      <c r="A14" s="11" t="s">
        <v>6</v>
      </c>
      <c r="B14" s="12">
        <f>+B9*0.65</f>
        <v>835510</v>
      </c>
    </row>
    <row r="15" spans="1:3" ht="15.75" thickBot="1" x14ac:dyDescent="0.3">
      <c r="A15" s="14" t="s">
        <v>7</v>
      </c>
      <c r="B15" s="15">
        <f>+B9*0.26</f>
        <v>334204</v>
      </c>
      <c r="C15" s="26"/>
    </row>
    <row r="16" spans="1:3" ht="15.75" thickTop="1" x14ac:dyDescent="0.25">
      <c r="A16" s="6"/>
      <c r="B16" s="25"/>
    </row>
    <row r="17" spans="1:4" ht="15" x14ac:dyDescent="0.25">
      <c r="A17" s="6"/>
      <c r="B17" s="7"/>
    </row>
    <row r="18" spans="1:4" ht="15.75" thickBot="1" x14ac:dyDescent="0.3">
      <c r="A18" s="29" t="s">
        <v>32</v>
      </c>
      <c r="B18" s="9"/>
    </row>
    <row r="19" spans="1:4" ht="16.5" thickBot="1" x14ac:dyDescent="0.3">
      <c r="A19" s="3" t="s">
        <v>5</v>
      </c>
      <c r="B19" s="4" t="s">
        <v>15</v>
      </c>
    </row>
    <row r="20" spans="1:4" ht="15" x14ac:dyDescent="0.25">
      <c r="A20" s="11" t="s">
        <v>0</v>
      </c>
      <c r="B20" s="12">
        <v>1136600</v>
      </c>
      <c r="D20" s="24"/>
    </row>
    <row r="21" spans="1:4" ht="15" x14ac:dyDescent="0.25">
      <c r="A21" s="11" t="s">
        <v>11</v>
      </c>
      <c r="B21" s="12">
        <v>26927.87</v>
      </c>
      <c r="D21" s="24"/>
    </row>
    <row r="22" spans="1:4" ht="15" x14ac:dyDescent="0.25">
      <c r="A22" s="11" t="s">
        <v>12</v>
      </c>
      <c r="B22" s="12">
        <v>2659</v>
      </c>
      <c r="D22" s="24"/>
    </row>
    <row r="23" spans="1:4" ht="15" x14ac:dyDescent="0.25">
      <c r="A23" s="11" t="s">
        <v>24</v>
      </c>
      <c r="B23" s="12">
        <f>+B20*0.212529</f>
        <v>241560.4614</v>
      </c>
      <c r="D23" s="24"/>
    </row>
    <row r="24" spans="1:4" ht="15" x14ac:dyDescent="0.25">
      <c r="A24" s="11" t="s">
        <v>13</v>
      </c>
      <c r="B24" s="12">
        <v>8920.5</v>
      </c>
      <c r="D24" s="24"/>
    </row>
    <row r="25" spans="1:4" ht="15" x14ac:dyDescent="0.25">
      <c r="A25" s="11" t="s">
        <v>6</v>
      </c>
      <c r="B25" s="12">
        <f>+B20*0.65</f>
        <v>738790</v>
      </c>
      <c r="D25" s="24"/>
    </row>
    <row r="26" spans="1:4" ht="15.75" thickBot="1" x14ac:dyDescent="0.3">
      <c r="A26" s="14" t="s">
        <v>17</v>
      </c>
      <c r="B26" s="15">
        <f>+B20*0.22</f>
        <v>250052</v>
      </c>
      <c r="C26" s="26"/>
      <c r="D26" s="24"/>
    </row>
    <row r="27" spans="1:4" ht="15.75" thickTop="1" x14ac:dyDescent="0.25">
      <c r="A27" s="8"/>
      <c r="B27" s="28"/>
    </row>
    <row r="28" spans="1:4" ht="15" x14ac:dyDescent="0.25">
      <c r="A28" s="8"/>
      <c r="B28" s="8"/>
    </row>
    <row r="29" spans="1:4" ht="15.75" thickBot="1" x14ac:dyDescent="0.3">
      <c r="A29" s="29" t="s">
        <v>33</v>
      </c>
      <c r="B29" s="9"/>
    </row>
    <row r="30" spans="1:4" ht="16.5" thickBot="1" x14ac:dyDescent="0.3">
      <c r="A30" s="3" t="s">
        <v>5</v>
      </c>
      <c r="B30" s="4" t="s">
        <v>15</v>
      </c>
    </row>
    <row r="31" spans="1:4" ht="15" customHeight="1" x14ac:dyDescent="0.2">
      <c r="A31" s="16" t="s">
        <v>0</v>
      </c>
      <c r="B31" s="17">
        <v>962200</v>
      </c>
    </row>
    <row r="32" spans="1:4" ht="15" x14ac:dyDescent="0.25">
      <c r="A32" s="11" t="s">
        <v>14</v>
      </c>
      <c r="B32" s="17">
        <v>23238.85</v>
      </c>
    </row>
    <row r="33" spans="1:4" ht="15" x14ac:dyDescent="0.25">
      <c r="A33" s="11" t="s">
        <v>12</v>
      </c>
      <c r="B33" s="12">
        <v>2659</v>
      </c>
    </row>
    <row r="34" spans="1:4" ht="15" x14ac:dyDescent="0.25">
      <c r="A34" s="11" t="s">
        <v>20</v>
      </c>
      <c r="B34" s="17">
        <f>+B31*0.205599</f>
        <v>197827.3578</v>
      </c>
      <c r="D34" s="24"/>
    </row>
    <row r="35" spans="1:4" x14ac:dyDescent="0.2">
      <c r="A35" s="18" t="s">
        <v>6</v>
      </c>
      <c r="B35" s="17">
        <f>+B31*0.65</f>
        <v>625430</v>
      </c>
    </row>
    <row r="36" spans="1:4" ht="15.75" thickBot="1" x14ac:dyDescent="0.3">
      <c r="A36" s="14" t="s">
        <v>8</v>
      </c>
      <c r="B36" s="19">
        <f>+B31*0.18</f>
        <v>173196</v>
      </c>
      <c r="C36" s="26"/>
    </row>
    <row r="37" spans="1:4" ht="15.75" thickTop="1" x14ac:dyDescent="0.25">
      <c r="A37" s="5"/>
      <c r="B37" s="17"/>
    </row>
    <row r="38" spans="1:4" ht="15" x14ac:dyDescent="0.25">
      <c r="A38" s="5"/>
      <c r="B38" s="2"/>
    </row>
    <row r="39" spans="1:4" ht="15.75" thickBot="1" x14ac:dyDescent="0.3">
      <c r="A39" s="29" t="s">
        <v>34</v>
      </c>
      <c r="B39" s="9"/>
    </row>
    <row r="40" spans="1:4" ht="16.5" thickBot="1" x14ac:dyDescent="0.3">
      <c r="A40" s="3" t="s">
        <v>5</v>
      </c>
      <c r="B40" s="4" t="s">
        <v>15</v>
      </c>
    </row>
    <row r="41" spans="1:4" ht="15" x14ac:dyDescent="0.25">
      <c r="A41" s="11" t="s">
        <v>0</v>
      </c>
      <c r="B41" s="12">
        <v>1161800</v>
      </c>
    </row>
    <row r="42" spans="1:4" ht="15" x14ac:dyDescent="0.25">
      <c r="A42" s="11" t="s">
        <v>11</v>
      </c>
      <c r="B42" s="12">
        <v>27449.4</v>
      </c>
    </row>
    <row r="43" spans="1:4" ht="15" x14ac:dyDescent="0.25">
      <c r="A43" s="11" t="s">
        <v>16</v>
      </c>
      <c r="B43" s="12">
        <v>2659</v>
      </c>
    </row>
    <row r="44" spans="1:4" ht="15" x14ac:dyDescent="0.25">
      <c r="A44" s="11" t="s">
        <v>23</v>
      </c>
      <c r="B44" s="12">
        <f>+B41*0.217263</f>
        <v>252416.15340000001</v>
      </c>
      <c r="C44" s="26"/>
    </row>
    <row r="45" spans="1:4" ht="15" x14ac:dyDescent="0.25">
      <c r="A45" s="11" t="s">
        <v>6</v>
      </c>
      <c r="B45" s="12">
        <f>+B41*0.65</f>
        <v>755170</v>
      </c>
    </row>
    <row r="46" spans="1:4" ht="15.75" thickBot="1" x14ac:dyDescent="0.3">
      <c r="A46" s="14" t="s">
        <v>7</v>
      </c>
      <c r="B46" s="15">
        <f>+B41*0.26</f>
        <v>302068</v>
      </c>
      <c r="C46" s="26"/>
    </row>
    <row r="47" spans="1:4" ht="15.75" thickTop="1" x14ac:dyDescent="0.25">
      <c r="A47" s="5"/>
      <c r="B47" s="2"/>
    </row>
    <row r="48" spans="1:4" ht="15" x14ac:dyDescent="0.25">
      <c r="A48" s="5"/>
      <c r="B48" s="2"/>
    </row>
    <row r="49" spans="1:3" ht="15.75" thickBot="1" x14ac:dyDescent="0.3">
      <c r="A49" s="29" t="s">
        <v>35</v>
      </c>
      <c r="B49" s="9"/>
    </row>
    <row r="50" spans="1:3" ht="16.5" thickBot="1" x14ac:dyDescent="0.3">
      <c r="A50" s="3" t="s">
        <v>5</v>
      </c>
      <c r="B50" s="4" t="s">
        <v>15</v>
      </c>
    </row>
    <row r="51" spans="1:3" ht="15" x14ac:dyDescent="0.25">
      <c r="A51" s="11" t="s">
        <v>0</v>
      </c>
      <c r="B51" s="12">
        <v>450200</v>
      </c>
    </row>
    <row r="52" spans="1:3" ht="15" x14ac:dyDescent="0.25">
      <c r="A52" s="11" t="s">
        <v>1</v>
      </c>
      <c r="B52" s="12">
        <v>11485.71</v>
      </c>
    </row>
    <row r="53" spans="1:3" ht="15" x14ac:dyDescent="0.25">
      <c r="A53" s="11" t="s">
        <v>21</v>
      </c>
      <c r="B53" s="12">
        <f>+B51*0.11569</f>
        <v>52083.637999999999</v>
      </c>
    </row>
    <row r="54" spans="1:3" ht="15.75" thickBot="1" x14ac:dyDescent="0.3">
      <c r="A54" s="14" t="s">
        <v>10</v>
      </c>
      <c r="B54" s="15">
        <f>+B51*0.1</f>
        <v>45020</v>
      </c>
      <c r="C54" s="26"/>
    </row>
    <row r="55" spans="1:3" ht="13.5" thickTop="1" x14ac:dyDescent="0.2">
      <c r="A55" s="13"/>
      <c r="B55" s="26"/>
    </row>
    <row r="56" spans="1:3" x14ac:dyDescent="0.2">
      <c r="A56" s="10"/>
      <c r="B56" s="10"/>
    </row>
    <row r="57" spans="1:3" ht="15.75" thickBot="1" x14ac:dyDescent="0.3">
      <c r="A57" s="23" t="s">
        <v>36</v>
      </c>
      <c r="B57" s="9"/>
    </row>
    <row r="58" spans="1:3" ht="16.5" thickBot="1" x14ac:dyDescent="0.3">
      <c r="A58" s="3" t="s">
        <v>5</v>
      </c>
      <c r="B58" s="4" t="s">
        <v>15</v>
      </c>
    </row>
    <row r="59" spans="1:3" ht="15" x14ac:dyDescent="0.25">
      <c r="A59" s="11" t="s">
        <v>0</v>
      </c>
      <c r="B59" s="12">
        <v>506600</v>
      </c>
    </row>
    <row r="60" spans="1:3" ht="15" x14ac:dyDescent="0.25">
      <c r="A60" s="11" t="s">
        <v>1</v>
      </c>
      <c r="B60" s="12">
        <v>12848.7</v>
      </c>
    </row>
    <row r="61" spans="1:3" ht="15" x14ac:dyDescent="0.25">
      <c r="A61" s="11" t="s">
        <v>26</v>
      </c>
      <c r="B61" s="12">
        <f>+B59*0.118062</f>
        <v>59810.209199999998</v>
      </c>
    </row>
    <row r="62" spans="1:3" ht="15.75" thickBot="1" x14ac:dyDescent="0.3">
      <c r="A62" s="14" t="s">
        <v>10</v>
      </c>
      <c r="B62" s="15">
        <f>+B59*0.1</f>
        <v>50660</v>
      </c>
      <c r="C62" s="26"/>
    </row>
    <row r="63" spans="1:3" ht="13.5" thickTop="1" x14ac:dyDescent="0.2">
      <c r="A63" s="13"/>
      <c r="B63" s="26"/>
    </row>
    <row r="64" spans="1:3" x14ac:dyDescent="0.2">
      <c r="A64" s="13"/>
      <c r="B64" s="13"/>
    </row>
    <row r="65" spans="1:3" ht="15.75" thickBot="1" x14ac:dyDescent="0.3">
      <c r="A65" s="29" t="s">
        <v>37</v>
      </c>
      <c r="B65" s="9"/>
    </row>
    <row r="66" spans="1:3" ht="16.5" thickBot="1" x14ac:dyDescent="0.3">
      <c r="A66" s="3" t="s">
        <v>5</v>
      </c>
      <c r="B66" s="4" t="s">
        <v>15</v>
      </c>
    </row>
    <row r="67" spans="1:3" ht="15" x14ac:dyDescent="0.25">
      <c r="A67" s="11" t="s">
        <v>0</v>
      </c>
      <c r="B67" s="12">
        <v>703400</v>
      </c>
    </row>
    <row r="68" spans="1:3" ht="15" x14ac:dyDescent="0.25">
      <c r="A68" s="11" t="s">
        <v>1</v>
      </c>
      <c r="B68" s="12">
        <v>17468.78</v>
      </c>
    </row>
    <row r="69" spans="1:3" ht="15" x14ac:dyDescent="0.25">
      <c r="A69" s="11" t="s">
        <v>2</v>
      </c>
      <c r="B69" s="12">
        <v>2659</v>
      </c>
    </row>
    <row r="70" spans="1:3" ht="15" x14ac:dyDescent="0.25">
      <c r="A70" s="11" t="s">
        <v>29</v>
      </c>
      <c r="B70" s="12">
        <f>+B67*0.55</f>
        <v>386870.00000000006</v>
      </c>
    </row>
    <row r="71" spans="1:3" ht="15" x14ac:dyDescent="0.25">
      <c r="A71" s="11" t="s">
        <v>27</v>
      </c>
      <c r="B71" s="12">
        <f>+B67*0.147108</f>
        <v>103475.76719999999</v>
      </c>
    </row>
    <row r="72" spans="1:3" ht="15.75" thickBot="1" x14ac:dyDescent="0.3">
      <c r="A72" s="14" t="s">
        <v>9</v>
      </c>
      <c r="B72" s="15">
        <f>+B67*0.14</f>
        <v>98476.000000000015</v>
      </c>
      <c r="C72" s="26"/>
    </row>
    <row r="73" spans="1:3" ht="13.5" thickTop="1" x14ac:dyDescent="0.2">
      <c r="A73" s="13"/>
      <c r="B73" s="26"/>
    </row>
    <row r="74" spans="1:3" x14ac:dyDescent="0.2">
      <c r="A74" s="10"/>
      <c r="B74" s="10"/>
    </row>
    <row r="75" spans="1:3" ht="15.75" thickBot="1" x14ac:dyDescent="0.3">
      <c r="A75" s="23" t="s">
        <v>38</v>
      </c>
      <c r="B75" s="9"/>
    </row>
    <row r="76" spans="1:3" ht="16.5" thickBot="1" x14ac:dyDescent="0.3">
      <c r="A76" s="3" t="s">
        <v>5</v>
      </c>
      <c r="B76" s="4" t="s">
        <v>15</v>
      </c>
    </row>
    <row r="77" spans="1:3" ht="15" x14ac:dyDescent="0.25">
      <c r="A77" s="11" t="s">
        <v>0</v>
      </c>
      <c r="B77" s="12">
        <v>489000</v>
      </c>
    </row>
    <row r="78" spans="1:3" ht="15" x14ac:dyDescent="0.25">
      <c r="A78" s="11" t="s">
        <v>1</v>
      </c>
      <c r="B78" s="12">
        <v>12423.72</v>
      </c>
    </row>
    <row r="79" spans="1:3" ht="15" x14ac:dyDescent="0.25">
      <c r="A79" s="11" t="s">
        <v>28</v>
      </c>
      <c r="B79" s="12">
        <f>+B77*0.116254</f>
        <v>56848.205999999998</v>
      </c>
    </row>
    <row r="80" spans="1:3" ht="15.75" thickBot="1" x14ac:dyDescent="0.3">
      <c r="A80" s="14" t="s">
        <v>10</v>
      </c>
      <c r="B80" s="15">
        <f>+B77*0.1</f>
        <v>48900</v>
      </c>
      <c r="C80" s="26"/>
    </row>
    <row r="81" spans="1:3" ht="13.5" thickTop="1" x14ac:dyDescent="0.2">
      <c r="A81" s="13"/>
      <c r="B81" s="26"/>
    </row>
    <row r="83" spans="1:3" ht="15.75" thickBot="1" x14ac:dyDescent="0.3">
      <c r="A83" s="29" t="s">
        <v>39</v>
      </c>
      <c r="B83" s="9"/>
    </row>
    <row r="84" spans="1:3" ht="16.5" thickBot="1" x14ac:dyDescent="0.3">
      <c r="A84" s="3" t="s">
        <v>5</v>
      </c>
      <c r="B84" s="4" t="s">
        <v>15</v>
      </c>
    </row>
    <row r="85" spans="1:3" ht="15" x14ac:dyDescent="0.25">
      <c r="A85" s="11" t="s">
        <v>0</v>
      </c>
      <c r="B85" s="12">
        <v>438600</v>
      </c>
      <c r="C85" s="26"/>
    </row>
    <row r="86" spans="1:3" ht="15" x14ac:dyDescent="0.25">
      <c r="A86" s="11" t="s">
        <v>1</v>
      </c>
      <c r="B86" s="12">
        <v>11204.89</v>
      </c>
    </row>
    <row r="87" spans="1:3" ht="15" x14ac:dyDescent="0.25">
      <c r="A87" s="11" t="s">
        <v>22</v>
      </c>
      <c r="B87" s="12">
        <f>+B85*0.115866</f>
        <v>50818.827599999997</v>
      </c>
      <c r="C87" s="26"/>
    </row>
    <row r="88" spans="1:3" ht="15" x14ac:dyDescent="0.25">
      <c r="A88" s="11" t="s">
        <v>19</v>
      </c>
      <c r="B88" s="12">
        <f>+B85*0.1</f>
        <v>43860</v>
      </c>
      <c r="C88" s="26"/>
    </row>
    <row r="89" spans="1:3" ht="15.75" thickBot="1" x14ac:dyDescent="0.3">
      <c r="A89" s="14" t="s">
        <v>10</v>
      </c>
      <c r="B89" s="15">
        <f>+B85*0.1</f>
        <v>43860</v>
      </c>
      <c r="C89" s="26"/>
    </row>
    <row r="90" spans="1:3" ht="13.5" thickTop="1" x14ac:dyDescent="0.2">
      <c r="A90" s="13"/>
      <c r="B90" s="26"/>
      <c r="C90" s="27"/>
    </row>
  </sheetData>
  <printOptions horizontalCentered="1"/>
  <pageMargins left="0.31496062992125984" right="0.31496062992125984" top="0.55118110236220474" bottom="0.55118110236220474" header="0.31496062992125984" footer="0.31496062992125984"/>
  <pageSetup orientation="portrait" r:id="rId1"/>
  <rowBreaks count="1" manualBreakCount="1">
    <brk id="46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Salarios I-Sem 2018</vt:lpstr>
      <vt:lpstr>'Salarios I-Sem 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Méndez</dc:creator>
  <cp:lastModifiedBy>Randall Trejos</cp:lastModifiedBy>
  <cp:lastPrinted>2018-09-21T14:50:23Z</cp:lastPrinted>
  <dcterms:created xsi:type="dcterms:W3CDTF">2009-08-27T18:02:57Z</dcterms:created>
  <dcterms:modified xsi:type="dcterms:W3CDTF">2020-03-04T14:24:31Z</dcterms:modified>
</cp:coreProperties>
</file>